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ich\Documents\Manuscripts_Home\FACE-Leaf\Final Figs\"/>
    </mc:Choice>
  </mc:AlternateContent>
  <bookViews>
    <workbookView xWindow="0" yWindow="0" windowWidth="20025" windowHeight="11175"/>
  </bookViews>
  <sheets>
    <sheet name="Sheet2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3" l="1"/>
  <c r="F12" i="3" s="1"/>
  <c r="G12" i="3" s="1"/>
  <c r="E13" i="3"/>
  <c r="E14" i="3"/>
  <c r="E15" i="3"/>
  <c r="F15" i="3" s="1"/>
  <c r="G15" i="3" s="1"/>
  <c r="E16" i="3"/>
  <c r="F16" i="3" s="1"/>
  <c r="G16" i="3" s="1"/>
  <c r="J16" i="3" s="1"/>
  <c r="E17" i="3"/>
  <c r="E18" i="3"/>
  <c r="E19" i="3"/>
  <c r="F19" i="3" s="1"/>
  <c r="G19" i="3" s="1"/>
  <c r="E20" i="3"/>
  <c r="E21" i="3"/>
  <c r="E22" i="3"/>
  <c r="E23" i="3"/>
  <c r="F23" i="3" s="1"/>
  <c r="G23" i="3" s="1"/>
  <c r="E24" i="3"/>
  <c r="F24" i="3" s="1"/>
  <c r="G24" i="3" s="1"/>
  <c r="E25" i="3"/>
  <c r="E26" i="3"/>
  <c r="F26" i="3" s="1"/>
  <c r="G26" i="3" s="1"/>
  <c r="E27" i="3"/>
  <c r="E28" i="3"/>
  <c r="F28" i="3" s="1"/>
  <c r="G28" i="3" s="1"/>
  <c r="AA28" i="3" s="1"/>
  <c r="E29" i="3"/>
  <c r="E30" i="3"/>
  <c r="F30" i="3" s="1"/>
  <c r="G30" i="3" s="1"/>
  <c r="J30" i="3" s="1"/>
  <c r="E31" i="3"/>
  <c r="F31" i="3" s="1"/>
  <c r="G31" i="3" s="1"/>
  <c r="E32" i="3"/>
  <c r="F32" i="3" s="1"/>
  <c r="G32" i="3" s="1"/>
  <c r="E33" i="3"/>
  <c r="E34" i="3"/>
  <c r="E35" i="3"/>
  <c r="F35" i="3" s="1"/>
  <c r="G35" i="3" s="1"/>
  <c r="E36" i="3"/>
  <c r="F36" i="3" s="1"/>
  <c r="G36" i="3" s="1"/>
  <c r="E37" i="3"/>
  <c r="E38" i="3"/>
  <c r="E39" i="3"/>
  <c r="F39" i="3" s="1"/>
  <c r="G39" i="3" s="1"/>
  <c r="E40" i="3"/>
  <c r="F40" i="3" s="1"/>
  <c r="G40" i="3" s="1"/>
  <c r="E41" i="3"/>
  <c r="E42" i="3"/>
  <c r="F42" i="3" s="1"/>
  <c r="G42" i="3" s="1"/>
  <c r="E43" i="3"/>
  <c r="E44" i="3"/>
  <c r="F44" i="3" s="1"/>
  <c r="G44" i="3" s="1"/>
  <c r="M44" i="3" s="1"/>
  <c r="E45" i="3"/>
  <c r="E46" i="3"/>
  <c r="F46" i="3" s="1"/>
  <c r="G46" i="3" s="1"/>
  <c r="E47" i="3"/>
  <c r="F47" i="3" s="1"/>
  <c r="G47" i="3" s="1"/>
  <c r="K47" i="3" s="1"/>
  <c r="E48" i="3"/>
  <c r="E49" i="3"/>
  <c r="E50" i="3"/>
  <c r="E51" i="3"/>
  <c r="F51" i="3" s="1"/>
  <c r="G51" i="3" s="1"/>
  <c r="E52" i="3"/>
  <c r="F52" i="3" s="1"/>
  <c r="G52" i="3" s="1"/>
  <c r="E53" i="3"/>
  <c r="E54" i="3"/>
  <c r="E55" i="3"/>
  <c r="F55" i="3" s="1"/>
  <c r="G55" i="3" s="1"/>
  <c r="E56" i="3"/>
  <c r="E57" i="3"/>
  <c r="E58" i="3"/>
  <c r="F58" i="3" s="1"/>
  <c r="G58" i="3" s="1"/>
  <c r="E59" i="3"/>
  <c r="F59" i="3" s="1"/>
  <c r="G59" i="3" s="1"/>
  <c r="E60" i="3"/>
  <c r="F60" i="3" s="1"/>
  <c r="G60" i="3" s="1"/>
  <c r="E61" i="3"/>
  <c r="E62" i="3"/>
  <c r="F62" i="3" s="1"/>
  <c r="G62" i="3" s="1"/>
  <c r="K62" i="3" s="1"/>
  <c r="E63" i="3"/>
  <c r="F63" i="3" s="1"/>
  <c r="G63" i="3" s="1"/>
  <c r="T63" i="3" s="1"/>
  <c r="E64" i="3"/>
  <c r="F64" i="3" s="1"/>
  <c r="G64" i="3" s="1"/>
  <c r="E65" i="3"/>
  <c r="E66" i="3"/>
  <c r="E67" i="3"/>
  <c r="F67" i="3" s="1"/>
  <c r="G67" i="3" s="1"/>
  <c r="E68" i="3"/>
  <c r="F68" i="3" s="1"/>
  <c r="G68" i="3" s="1"/>
  <c r="O68" i="3" s="1"/>
  <c r="E69" i="3"/>
  <c r="E70" i="3"/>
  <c r="E71" i="3"/>
  <c r="F71" i="3" s="1"/>
  <c r="G71" i="3" s="1"/>
  <c r="E72" i="3"/>
  <c r="F72" i="3" s="1"/>
  <c r="G72" i="3" s="1"/>
  <c r="E73" i="3"/>
  <c r="E74" i="3"/>
  <c r="F74" i="3" s="1"/>
  <c r="G74" i="3" s="1"/>
  <c r="E75" i="3"/>
  <c r="F75" i="3" s="1"/>
  <c r="G75" i="3" s="1"/>
  <c r="E76" i="3"/>
  <c r="E77" i="3"/>
  <c r="E78" i="3"/>
  <c r="F78" i="3" s="1"/>
  <c r="G78" i="3" s="1"/>
  <c r="N78" i="3" s="1"/>
  <c r="E79" i="3"/>
  <c r="F79" i="3" s="1"/>
  <c r="G79" i="3" s="1"/>
  <c r="Q79" i="3" s="1"/>
  <c r="E80" i="3"/>
  <c r="F80" i="3" s="1"/>
  <c r="G80" i="3" s="1"/>
  <c r="E81" i="3"/>
  <c r="E82" i="3"/>
  <c r="E83" i="3"/>
  <c r="F83" i="3" s="1"/>
  <c r="G83" i="3" s="1"/>
  <c r="E84" i="3"/>
  <c r="E11" i="3"/>
  <c r="E10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D51" i="3"/>
  <c r="D52" i="3"/>
  <c r="D53" i="3"/>
  <c r="D54" i="3"/>
  <c r="D55" i="3"/>
  <c r="D56" i="3"/>
  <c r="D57" i="3"/>
  <c r="D58" i="3"/>
  <c r="D59" i="3"/>
  <c r="D60" i="3"/>
  <c r="D61" i="3"/>
  <c r="D62" i="3"/>
  <c r="D63" i="3"/>
  <c r="D64" i="3"/>
  <c r="D65" i="3"/>
  <c r="D66" i="3"/>
  <c r="D67" i="3"/>
  <c r="D68" i="3"/>
  <c r="D69" i="3"/>
  <c r="D70" i="3"/>
  <c r="D71" i="3"/>
  <c r="D72" i="3"/>
  <c r="D73" i="3"/>
  <c r="D74" i="3"/>
  <c r="D75" i="3"/>
  <c r="D76" i="3"/>
  <c r="D77" i="3"/>
  <c r="D78" i="3"/>
  <c r="D79" i="3"/>
  <c r="D80" i="3"/>
  <c r="D81" i="3"/>
  <c r="D82" i="3"/>
  <c r="D83" i="3"/>
  <c r="D84" i="3"/>
  <c r="D11" i="3"/>
  <c r="D10" i="3"/>
  <c r="F18" i="3"/>
  <c r="G18" i="3" s="1"/>
  <c r="F22" i="3"/>
  <c r="G22" i="3" s="1"/>
  <c r="R22" i="3" s="1"/>
  <c r="F34" i="3"/>
  <c r="G34" i="3" s="1"/>
  <c r="O34" i="3" s="1"/>
  <c r="F38" i="3"/>
  <c r="G38" i="3" s="1"/>
  <c r="Y38" i="3" s="1"/>
  <c r="F50" i="3"/>
  <c r="G50" i="3" s="1"/>
  <c r="R50" i="3" s="1"/>
  <c r="F54" i="3"/>
  <c r="G54" i="3" s="1"/>
  <c r="J54" i="3" s="1"/>
  <c r="F66" i="3"/>
  <c r="G66" i="3" s="1"/>
  <c r="M66" i="3" s="1"/>
  <c r="F70" i="3"/>
  <c r="G70" i="3" s="1"/>
  <c r="J70" i="3" s="1"/>
  <c r="F82" i="3"/>
  <c r="G82" i="3" s="1"/>
  <c r="O82" i="3" s="1"/>
  <c r="F84" i="3"/>
  <c r="G84" i="3" s="1"/>
  <c r="O84" i="3" s="1"/>
  <c r="F81" i="3"/>
  <c r="G81" i="3" s="1"/>
  <c r="M81" i="3" s="1"/>
  <c r="F77" i="3"/>
  <c r="G77" i="3" s="1"/>
  <c r="M77" i="3" s="1"/>
  <c r="F76" i="3"/>
  <c r="G76" i="3" s="1"/>
  <c r="F73" i="3"/>
  <c r="G73" i="3" s="1"/>
  <c r="M73" i="3" s="1"/>
  <c r="F69" i="3"/>
  <c r="G69" i="3" s="1"/>
  <c r="M69" i="3" s="1"/>
  <c r="F65" i="3"/>
  <c r="G65" i="3" s="1"/>
  <c r="F61" i="3"/>
  <c r="G61" i="3" s="1"/>
  <c r="F57" i="3"/>
  <c r="G57" i="3" s="1"/>
  <c r="F56" i="3"/>
  <c r="G56" i="3" s="1"/>
  <c r="F53" i="3"/>
  <c r="G53" i="3" s="1"/>
  <c r="L53" i="3" s="1"/>
  <c r="F49" i="3"/>
  <c r="G49" i="3" s="1"/>
  <c r="F48" i="3"/>
  <c r="G48" i="3" s="1"/>
  <c r="F45" i="3"/>
  <c r="G45" i="3" s="1"/>
  <c r="F43" i="3"/>
  <c r="G43" i="3" s="1"/>
  <c r="F41" i="3"/>
  <c r="G41" i="3" s="1"/>
  <c r="F37" i="3"/>
  <c r="G37" i="3" s="1"/>
  <c r="F33" i="3"/>
  <c r="G33" i="3" s="1"/>
  <c r="F29" i="3"/>
  <c r="G29" i="3" s="1"/>
  <c r="F27" i="3"/>
  <c r="G27" i="3" s="1"/>
  <c r="F25" i="3"/>
  <c r="G25" i="3" s="1"/>
  <c r="F21" i="3"/>
  <c r="G21" i="3" s="1"/>
  <c r="F20" i="3"/>
  <c r="G20" i="3" s="1"/>
  <c r="J20" i="3" s="1"/>
  <c r="F17" i="3"/>
  <c r="G17" i="3" s="1"/>
  <c r="F13" i="3"/>
  <c r="G13" i="3" s="1"/>
  <c r="J13" i="3" s="1"/>
  <c r="F11" i="3"/>
  <c r="G11" i="3" s="1"/>
  <c r="F10" i="3"/>
  <c r="G10" i="3" s="1"/>
  <c r="U37" i="3" l="1"/>
  <c r="P65" i="3"/>
  <c r="W74" i="3"/>
  <c r="R58" i="3"/>
  <c r="AB42" i="3"/>
  <c r="V26" i="3"/>
  <c r="X11" i="3"/>
  <c r="K17" i="3"/>
  <c r="S25" i="3"/>
  <c r="Q45" i="3"/>
  <c r="Q71" i="3"/>
  <c r="Q75" i="3"/>
  <c r="L67" i="3"/>
  <c r="Q83" i="3"/>
  <c r="E86" i="3"/>
  <c r="F14" i="3"/>
  <c r="G14" i="3" s="1"/>
  <c r="W14" i="3" s="1"/>
  <c r="M24" i="3"/>
  <c r="AB28" i="3"/>
  <c r="S32" i="3"/>
  <c r="AB36" i="3"/>
  <c r="U40" i="3"/>
  <c r="V48" i="3"/>
  <c r="N52" i="3"/>
  <c r="V56" i="3"/>
  <c r="N60" i="3"/>
  <c r="O76" i="3"/>
  <c r="N48" i="3"/>
  <c r="N82" i="3"/>
  <c r="Y66" i="3"/>
  <c r="X44" i="3"/>
  <c r="V20" i="3"/>
  <c r="J38" i="3"/>
  <c r="W70" i="3"/>
  <c r="W78" i="3"/>
  <c r="U60" i="3"/>
  <c r="V82" i="3"/>
  <c r="V78" i="3"/>
  <c r="V74" i="3"/>
  <c r="V70" i="3"/>
  <c r="W66" i="3"/>
  <c r="U62" i="3"/>
  <c r="J60" i="3"/>
  <c r="O74" i="3"/>
  <c r="R54" i="3"/>
  <c r="T32" i="3"/>
  <c r="Q77" i="3"/>
  <c r="J74" i="3"/>
  <c r="J32" i="3"/>
  <c r="Y81" i="3"/>
  <c r="O78" i="3"/>
  <c r="M75" i="3"/>
  <c r="N74" i="3"/>
  <c r="O70" i="3"/>
  <c r="N66" i="3"/>
  <c r="V62" i="3"/>
  <c r="Z58" i="3"/>
  <c r="V52" i="3"/>
  <c r="M48" i="3"/>
  <c r="W44" i="3"/>
  <c r="L36" i="3"/>
  <c r="U20" i="3"/>
  <c r="S13" i="3"/>
  <c r="J17" i="3"/>
  <c r="J48" i="3"/>
  <c r="J28" i="3"/>
  <c r="W82" i="3"/>
  <c r="Q81" i="3"/>
  <c r="L75" i="3"/>
  <c r="Y73" i="3"/>
  <c r="Y69" i="3"/>
  <c r="N56" i="3"/>
  <c r="U52" i="3"/>
  <c r="M47" i="3"/>
  <c r="Q42" i="3"/>
  <c r="K36" i="3"/>
  <c r="X30" i="3"/>
  <c r="N24" i="3"/>
  <c r="L17" i="3"/>
  <c r="J81" i="3"/>
  <c r="K65" i="3"/>
  <c r="T13" i="3"/>
  <c r="T83" i="3"/>
  <c r="T79" i="3"/>
  <c r="T75" i="3"/>
  <c r="L71" i="3"/>
  <c r="AA67" i="3"/>
  <c r="M63" i="3"/>
  <c r="X59" i="3"/>
  <c r="P55" i="3"/>
  <c r="X51" i="3"/>
  <c r="S43" i="3"/>
  <c r="AA39" i="3"/>
  <c r="J65" i="3"/>
  <c r="J44" i="3"/>
  <c r="J22" i="3"/>
  <c r="L79" i="3"/>
  <c r="Y77" i="3"/>
  <c r="Q73" i="3"/>
  <c r="Q69" i="3"/>
  <c r="U65" i="3"/>
  <c r="V60" i="3"/>
  <c r="M56" i="3"/>
  <c r="Z50" i="3"/>
  <c r="K40" i="3"/>
  <c r="P34" i="3"/>
  <c r="M61" i="3"/>
  <c r="N61" i="3"/>
  <c r="R61" i="3"/>
  <c r="V61" i="3"/>
  <c r="Z61" i="3"/>
  <c r="O61" i="3"/>
  <c r="T61" i="3"/>
  <c r="Y61" i="3"/>
  <c r="P61" i="3"/>
  <c r="U61" i="3"/>
  <c r="AA61" i="3"/>
  <c r="K61" i="3"/>
  <c r="W61" i="3"/>
  <c r="J61" i="3"/>
  <c r="L61" i="3"/>
  <c r="X61" i="3"/>
  <c r="Q61" i="3"/>
  <c r="AB61" i="3"/>
  <c r="S61" i="3"/>
  <c r="K18" i="3"/>
  <c r="O18" i="3"/>
  <c r="S18" i="3"/>
  <c r="W18" i="3"/>
  <c r="AA18" i="3"/>
  <c r="L18" i="3"/>
  <c r="P18" i="3"/>
  <c r="T18" i="3"/>
  <c r="X18" i="3"/>
  <c r="AB18" i="3"/>
  <c r="M18" i="3"/>
  <c r="U18" i="3"/>
  <c r="N18" i="3"/>
  <c r="V18" i="3"/>
  <c r="Q18" i="3"/>
  <c r="R18" i="3"/>
  <c r="Y18" i="3"/>
  <c r="J18" i="3"/>
  <c r="Z18" i="3"/>
  <c r="K14" i="3"/>
  <c r="L14" i="3"/>
  <c r="M14" i="3"/>
  <c r="Q14" i="3"/>
  <c r="M21" i="3"/>
  <c r="Q21" i="3"/>
  <c r="U21" i="3"/>
  <c r="Y21" i="3"/>
  <c r="N21" i="3"/>
  <c r="R21" i="3"/>
  <c r="V21" i="3"/>
  <c r="Z21" i="3"/>
  <c r="O21" i="3"/>
  <c r="W21" i="3"/>
  <c r="P21" i="3"/>
  <c r="X21" i="3"/>
  <c r="K21" i="3"/>
  <c r="AA21" i="3"/>
  <c r="L21" i="3"/>
  <c r="AB21" i="3"/>
  <c r="S21" i="3"/>
  <c r="T21" i="3"/>
  <c r="K29" i="3"/>
  <c r="O29" i="3"/>
  <c r="S29" i="3"/>
  <c r="W29" i="3"/>
  <c r="AA29" i="3"/>
  <c r="L29" i="3"/>
  <c r="P29" i="3"/>
  <c r="T29" i="3"/>
  <c r="X29" i="3"/>
  <c r="AB29" i="3"/>
  <c r="M29" i="3"/>
  <c r="U29" i="3"/>
  <c r="N29" i="3"/>
  <c r="V29" i="3"/>
  <c r="Q29" i="3"/>
  <c r="R29" i="3"/>
  <c r="K33" i="3"/>
  <c r="O33" i="3"/>
  <c r="S33" i="3"/>
  <c r="W33" i="3"/>
  <c r="AA33" i="3"/>
  <c r="L33" i="3"/>
  <c r="P33" i="3"/>
  <c r="T33" i="3"/>
  <c r="X33" i="3"/>
  <c r="AB33" i="3"/>
  <c r="M33" i="3"/>
  <c r="U33" i="3"/>
  <c r="N33" i="3"/>
  <c r="V33" i="3"/>
  <c r="Y33" i="3"/>
  <c r="Z33" i="3"/>
  <c r="L41" i="3"/>
  <c r="P41" i="3"/>
  <c r="T41" i="3"/>
  <c r="X41" i="3"/>
  <c r="AB41" i="3"/>
  <c r="O41" i="3"/>
  <c r="U41" i="3"/>
  <c r="Z41" i="3"/>
  <c r="K41" i="3"/>
  <c r="Q41" i="3"/>
  <c r="V41" i="3"/>
  <c r="AA41" i="3"/>
  <c r="R41" i="3"/>
  <c r="S41" i="3"/>
  <c r="M49" i="3"/>
  <c r="Q49" i="3"/>
  <c r="U49" i="3"/>
  <c r="Y49" i="3"/>
  <c r="N49" i="3"/>
  <c r="R49" i="3"/>
  <c r="V49" i="3"/>
  <c r="Z49" i="3"/>
  <c r="O49" i="3"/>
  <c r="W49" i="3"/>
  <c r="P49" i="3"/>
  <c r="X49" i="3"/>
  <c r="M57" i="3"/>
  <c r="Q57" i="3"/>
  <c r="U57" i="3"/>
  <c r="Y57" i="3"/>
  <c r="N57" i="3"/>
  <c r="R57" i="3"/>
  <c r="V57" i="3"/>
  <c r="Z57" i="3"/>
  <c r="O57" i="3"/>
  <c r="W57" i="3"/>
  <c r="P57" i="3"/>
  <c r="X57" i="3"/>
  <c r="L64" i="3"/>
  <c r="P64" i="3"/>
  <c r="T64" i="3"/>
  <c r="X64" i="3"/>
  <c r="AB64" i="3"/>
  <c r="N64" i="3"/>
  <c r="S64" i="3"/>
  <c r="Y64" i="3"/>
  <c r="O64" i="3"/>
  <c r="U64" i="3"/>
  <c r="Z64" i="3"/>
  <c r="L72" i="3"/>
  <c r="P72" i="3"/>
  <c r="T72" i="3"/>
  <c r="X72" i="3"/>
  <c r="AB72" i="3"/>
  <c r="M72" i="3"/>
  <c r="Q72" i="3"/>
  <c r="U72" i="3"/>
  <c r="Y72" i="3"/>
  <c r="L80" i="3"/>
  <c r="P80" i="3"/>
  <c r="T80" i="3"/>
  <c r="X80" i="3"/>
  <c r="AB80" i="3"/>
  <c r="M80" i="3"/>
  <c r="Q80" i="3"/>
  <c r="U80" i="3"/>
  <c r="Y80" i="3"/>
  <c r="J76" i="3"/>
  <c r="J49" i="3"/>
  <c r="J33" i="3"/>
  <c r="S84" i="3"/>
  <c r="K84" i="3"/>
  <c r="M83" i="3"/>
  <c r="S80" i="3"/>
  <c r="U79" i="3"/>
  <c r="M79" i="3"/>
  <c r="S76" i="3"/>
  <c r="U75" i="3"/>
  <c r="S72" i="3"/>
  <c r="U71" i="3"/>
  <c r="AA68" i="3"/>
  <c r="AB67" i="3"/>
  <c r="Q67" i="3"/>
  <c r="R64" i="3"/>
  <c r="T53" i="3"/>
  <c r="AB49" i="3"/>
  <c r="L49" i="3"/>
  <c r="AA45" i="3"/>
  <c r="N41" i="3"/>
  <c r="M15" i="3"/>
  <c r="Q15" i="3"/>
  <c r="U15" i="3"/>
  <c r="Y15" i="3"/>
  <c r="N15" i="3"/>
  <c r="R15" i="3"/>
  <c r="V15" i="3"/>
  <c r="Z15" i="3"/>
  <c r="K15" i="3"/>
  <c r="S15" i="3"/>
  <c r="AA15" i="3"/>
  <c r="L15" i="3"/>
  <c r="T15" i="3"/>
  <c r="AB15" i="3"/>
  <c r="W15" i="3"/>
  <c r="X15" i="3"/>
  <c r="J15" i="3"/>
  <c r="L26" i="3"/>
  <c r="P26" i="3"/>
  <c r="T26" i="3"/>
  <c r="X26" i="3"/>
  <c r="AB26" i="3"/>
  <c r="M26" i="3"/>
  <c r="R26" i="3"/>
  <c r="W26" i="3"/>
  <c r="N26" i="3"/>
  <c r="S26" i="3"/>
  <c r="Y26" i="3"/>
  <c r="O26" i="3"/>
  <c r="Z26" i="3"/>
  <c r="Q26" i="3"/>
  <c r="AA26" i="3"/>
  <c r="K26" i="3"/>
  <c r="N38" i="3"/>
  <c r="R38" i="3"/>
  <c r="V38" i="3"/>
  <c r="Z38" i="3"/>
  <c r="K38" i="3"/>
  <c r="P38" i="3"/>
  <c r="U38" i="3"/>
  <c r="AA38" i="3"/>
  <c r="L38" i="3"/>
  <c r="Q38" i="3"/>
  <c r="W38" i="3"/>
  <c r="AB38" i="3"/>
  <c r="S38" i="3"/>
  <c r="T38" i="3"/>
  <c r="N46" i="3"/>
  <c r="R46" i="3"/>
  <c r="V46" i="3"/>
  <c r="Z46" i="3"/>
  <c r="K46" i="3"/>
  <c r="P46" i="3"/>
  <c r="U46" i="3"/>
  <c r="AA46" i="3"/>
  <c r="L46" i="3"/>
  <c r="Q46" i="3"/>
  <c r="W46" i="3"/>
  <c r="AB46" i="3"/>
  <c r="M46" i="3"/>
  <c r="X46" i="3"/>
  <c r="O46" i="3"/>
  <c r="Y46" i="3"/>
  <c r="K54" i="3"/>
  <c r="O54" i="3"/>
  <c r="S54" i="3"/>
  <c r="W54" i="3"/>
  <c r="AA54" i="3"/>
  <c r="L54" i="3"/>
  <c r="P54" i="3"/>
  <c r="T54" i="3"/>
  <c r="X54" i="3"/>
  <c r="AB54" i="3"/>
  <c r="M54" i="3"/>
  <c r="U54" i="3"/>
  <c r="N54" i="3"/>
  <c r="V54" i="3"/>
  <c r="J64" i="3"/>
  <c r="J58" i="3"/>
  <c r="J53" i="3"/>
  <c r="J42" i="3"/>
  <c r="J26" i="3"/>
  <c r="J21" i="3"/>
  <c r="Z84" i="3"/>
  <c r="AB83" i="3"/>
  <c r="L83" i="3"/>
  <c r="P81" i="3"/>
  <c r="AB79" i="3"/>
  <c r="X77" i="3"/>
  <c r="Z76" i="3"/>
  <c r="AB75" i="3"/>
  <c r="P73" i="3"/>
  <c r="R72" i="3"/>
  <c r="T71" i="3"/>
  <c r="N70" i="3"/>
  <c r="P69" i="3"/>
  <c r="R68" i="3"/>
  <c r="P67" i="3"/>
  <c r="AA64" i="3"/>
  <c r="X63" i="3"/>
  <c r="W59" i="3"/>
  <c r="AA57" i="3"/>
  <c r="K57" i="3"/>
  <c r="O55" i="3"/>
  <c r="Q54" i="3"/>
  <c r="S53" i="3"/>
  <c r="W51" i="3"/>
  <c r="X38" i="3"/>
  <c r="U26" i="3"/>
  <c r="K12" i="3"/>
  <c r="O12" i="3"/>
  <c r="S12" i="3"/>
  <c r="W12" i="3"/>
  <c r="AA12" i="3"/>
  <c r="L12" i="3"/>
  <c r="P12" i="3"/>
  <c r="T12" i="3"/>
  <c r="X12" i="3"/>
  <c r="AB12" i="3"/>
  <c r="Q12" i="3"/>
  <c r="Y12" i="3"/>
  <c r="R12" i="3"/>
  <c r="Z12" i="3"/>
  <c r="M12" i="3"/>
  <c r="N12" i="3"/>
  <c r="U12" i="3"/>
  <c r="V12" i="3"/>
  <c r="K16" i="3"/>
  <c r="O16" i="3"/>
  <c r="S16" i="3"/>
  <c r="W16" i="3"/>
  <c r="AA16" i="3"/>
  <c r="L16" i="3"/>
  <c r="P16" i="3"/>
  <c r="T16" i="3"/>
  <c r="X16" i="3"/>
  <c r="AB16" i="3"/>
  <c r="Q16" i="3"/>
  <c r="Y16" i="3"/>
  <c r="R16" i="3"/>
  <c r="Z16" i="3"/>
  <c r="U16" i="3"/>
  <c r="V16" i="3"/>
  <c r="M16" i="3"/>
  <c r="N16" i="3"/>
  <c r="M19" i="3"/>
  <c r="Q19" i="3"/>
  <c r="U19" i="3"/>
  <c r="Y19" i="3"/>
  <c r="N19" i="3"/>
  <c r="R19" i="3"/>
  <c r="V19" i="3"/>
  <c r="Z19" i="3"/>
  <c r="K19" i="3"/>
  <c r="S19" i="3"/>
  <c r="AA19" i="3"/>
  <c r="L19" i="3"/>
  <c r="T19" i="3"/>
  <c r="AB19" i="3"/>
  <c r="O19" i="3"/>
  <c r="P19" i="3"/>
  <c r="W19" i="3"/>
  <c r="X19" i="3"/>
  <c r="J19" i="3"/>
  <c r="M23" i="3"/>
  <c r="Q23" i="3"/>
  <c r="U23" i="3"/>
  <c r="Y23" i="3"/>
  <c r="N23" i="3"/>
  <c r="R23" i="3"/>
  <c r="V23" i="3"/>
  <c r="Z23" i="3"/>
  <c r="K23" i="3"/>
  <c r="S23" i="3"/>
  <c r="AA23" i="3"/>
  <c r="L23" i="3"/>
  <c r="T23" i="3"/>
  <c r="AB23" i="3"/>
  <c r="W23" i="3"/>
  <c r="X23" i="3"/>
  <c r="O23" i="3"/>
  <c r="P23" i="3"/>
  <c r="J23" i="3"/>
  <c r="N27" i="3"/>
  <c r="R27" i="3"/>
  <c r="V27" i="3"/>
  <c r="Z27" i="3"/>
  <c r="K27" i="3"/>
  <c r="P27" i="3"/>
  <c r="U27" i="3"/>
  <c r="AA27" i="3"/>
  <c r="L27" i="3"/>
  <c r="Q27" i="3"/>
  <c r="W27" i="3"/>
  <c r="AB27" i="3"/>
  <c r="S27" i="3"/>
  <c r="T27" i="3"/>
  <c r="M27" i="3"/>
  <c r="O27" i="3"/>
  <c r="J27" i="3"/>
  <c r="K31" i="3"/>
  <c r="O31" i="3"/>
  <c r="S31" i="3"/>
  <c r="W31" i="3"/>
  <c r="AA31" i="3"/>
  <c r="L31" i="3"/>
  <c r="P31" i="3"/>
  <c r="T31" i="3"/>
  <c r="X31" i="3"/>
  <c r="AB31" i="3"/>
  <c r="Q31" i="3"/>
  <c r="Y31" i="3"/>
  <c r="R31" i="3"/>
  <c r="Z31" i="3"/>
  <c r="M31" i="3"/>
  <c r="N31" i="3"/>
  <c r="J31" i="3"/>
  <c r="K35" i="3"/>
  <c r="O35" i="3"/>
  <c r="S35" i="3"/>
  <c r="W35" i="3"/>
  <c r="AA35" i="3"/>
  <c r="L35" i="3"/>
  <c r="P35" i="3"/>
  <c r="T35" i="3"/>
  <c r="X35" i="3"/>
  <c r="AB35" i="3"/>
  <c r="Q35" i="3"/>
  <c r="Y35" i="3"/>
  <c r="R35" i="3"/>
  <c r="Z35" i="3"/>
  <c r="U35" i="3"/>
  <c r="V35" i="3"/>
  <c r="J35" i="3"/>
  <c r="L39" i="3"/>
  <c r="P39" i="3"/>
  <c r="T39" i="3"/>
  <c r="X39" i="3"/>
  <c r="AB39" i="3"/>
  <c r="N39" i="3"/>
  <c r="S39" i="3"/>
  <c r="Y39" i="3"/>
  <c r="O39" i="3"/>
  <c r="U39" i="3"/>
  <c r="Z39" i="3"/>
  <c r="K39" i="3"/>
  <c r="V39" i="3"/>
  <c r="M39" i="3"/>
  <c r="W39" i="3"/>
  <c r="J39" i="3"/>
  <c r="L43" i="3"/>
  <c r="P43" i="3"/>
  <c r="T43" i="3"/>
  <c r="X43" i="3"/>
  <c r="AB43" i="3"/>
  <c r="K43" i="3"/>
  <c r="Q43" i="3"/>
  <c r="V43" i="3"/>
  <c r="AA43" i="3"/>
  <c r="M43" i="3"/>
  <c r="R43" i="3"/>
  <c r="W43" i="3"/>
  <c r="N43" i="3"/>
  <c r="Y43" i="3"/>
  <c r="O43" i="3"/>
  <c r="Z43" i="3"/>
  <c r="J43" i="3"/>
  <c r="L47" i="3"/>
  <c r="P47" i="3"/>
  <c r="T47" i="3"/>
  <c r="X47" i="3"/>
  <c r="N47" i="3"/>
  <c r="S47" i="3"/>
  <c r="Y47" i="3"/>
  <c r="O47" i="3"/>
  <c r="U47" i="3"/>
  <c r="Z47" i="3"/>
  <c r="Q47" i="3"/>
  <c r="AA47" i="3"/>
  <c r="R47" i="3"/>
  <c r="AB47" i="3"/>
  <c r="J47" i="3"/>
  <c r="M51" i="3"/>
  <c r="Q51" i="3"/>
  <c r="U51" i="3"/>
  <c r="Y51" i="3"/>
  <c r="N51" i="3"/>
  <c r="R51" i="3"/>
  <c r="V51" i="3"/>
  <c r="Z51" i="3"/>
  <c r="K51" i="3"/>
  <c r="S51" i="3"/>
  <c r="AA51" i="3"/>
  <c r="L51" i="3"/>
  <c r="T51" i="3"/>
  <c r="AB51" i="3"/>
  <c r="J51" i="3"/>
  <c r="M55" i="3"/>
  <c r="Q55" i="3"/>
  <c r="U55" i="3"/>
  <c r="Y55" i="3"/>
  <c r="N55" i="3"/>
  <c r="R55" i="3"/>
  <c r="V55" i="3"/>
  <c r="Z55" i="3"/>
  <c r="K55" i="3"/>
  <c r="S55" i="3"/>
  <c r="AA55" i="3"/>
  <c r="L55" i="3"/>
  <c r="T55" i="3"/>
  <c r="AB55" i="3"/>
  <c r="J55" i="3"/>
  <c r="M59" i="3"/>
  <c r="Q59" i="3"/>
  <c r="U59" i="3"/>
  <c r="Y59" i="3"/>
  <c r="N59" i="3"/>
  <c r="R59" i="3"/>
  <c r="V59" i="3"/>
  <c r="Z59" i="3"/>
  <c r="K59" i="3"/>
  <c r="S59" i="3"/>
  <c r="AA59" i="3"/>
  <c r="L59" i="3"/>
  <c r="T59" i="3"/>
  <c r="AB59" i="3"/>
  <c r="J59" i="3"/>
  <c r="L62" i="3"/>
  <c r="P62" i="3"/>
  <c r="T62" i="3"/>
  <c r="X62" i="3"/>
  <c r="AB62" i="3"/>
  <c r="M62" i="3"/>
  <c r="R62" i="3"/>
  <c r="W62" i="3"/>
  <c r="N62" i="3"/>
  <c r="S62" i="3"/>
  <c r="Y62" i="3"/>
  <c r="L66" i="3"/>
  <c r="P66" i="3"/>
  <c r="T66" i="3"/>
  <c r="X66" i="3"/>
  <c r="AB66" i="3"/>
  <c r="O66" i="3"/>
  <c r="U66" i="3"/>
  <c r="Z66" i="3"/>
  <c r="K66" i="3"/>
  <c r="Q66" i="3"/>
  <c r="V66" i="3"/>
  <c r="AA66" i="3"/>
  <c r="L70" i="3"/>
  <c r="P70" i="3"/>
  <c r="T70" i="3"/>
  <c r="X70" i="3"/>
  <c r="AB70" i="3"/>
  <c r="M70" i="3"/>
  <c r="Q70" i="3"/>
  <c r="U70" i="3"/>
  <c r="Y70" i="3"/>
  <c r="L74" i="3"/>
  <c r="P74" i="3"/>
  <c r="T74" i="3"/>
  <c r="X74" i="3"/>
  <c r="AB74" i="3"/>
  <c r="M74" i="3"/>
  <c r="Q74" i="3"/>
  <c r="U74" i="3"/>
  <c r="Y74" i="3"/>
  <c r="L78" i="3"/>
  <c r="P78" i="3"/>
  <c r="T78" i="3"/>
  <c r="X78" i="3"/>
  <c r="AB78" i="3"/>
  <c r="M78" i="3"/>
  <c r="Q78" i="3"/>
  <c r="U78" i="3"/>
  <c r="Y78" i="3"/>
  <c r="L82" i="3"/>
  <c r="P82" i="3"/>
  <c r="T82" i="3"/>
  <c r="X82" i="3"/>
  <c r="AB82" i="3"/>
  <c r="M82" i="3"/>
  <c r="Q82" i="3"/>
  <c r="U82" i="3"/>
  <c r="Y82" i="3"/>
  <c r="J84" i="3"/>
  <c r="J78" i="3"/>
  <c r="J73" i="3"/>
  <c r="J68" i="3"/>
  <c r="J62" i="3"/>
  <c r="J57" i="3"/>
  <c r="J52" i="3"/>
  <c r="J46" i="3"/>
  <c r="J41" i="3"/>
  <c r="J36" i="3"/>
  <c r="J25" i="3"/>
  <c r="W84" i="3"/>
  <c r="Y83" i="3"/>
  <c r="AA82" i="3"/>
  <c r="S82" i="3"/>
  <c r="K82" i="3"/>
  <c r="U81" i="3"/>
  <c r="W80" i="3"/>
  <c r="O80" i="3"/>
  <c r="Y79" i="3"/>
  <c r="AA78" i="3"/>
  <c r="S78" i="3"/>
  <c r="K78" i="3"/>
  <c r="U77" i="3"/>
  <c r="W76" i="3"/>
  <c r="Y75" i="3"/>
  <c r="AA74" i="3"/>
  <c r="S74" i="3"/>
  <c r="K74" i="3"/>
  <c r="U73" i="3"/>
  <c r="W72" i="3"/>
  <c r="O72" i="3"/>
  <c r="Y71" i="3"/>
  <c r="AA70" i="3"/>
  <c r="S70" i="3"/>
  <c r="K70" i="3"/>
  <c r="U69" i="3"/>
  <c r="W68" i="3"/>
  <c r="W67" i="3"/>
  <c r="S66" i="3"/>
  <c r="AA65" i="3"/>
  <c r="W64" i="3"/>
  <c r="M64" i="3"/>
  <c r="AA62" i="3"/>
  <c r="Q62" i="3"/>
  <c r="P59" i="3"/>
  <c r="T57" i="3"/>
  <c r="X55" i="3"/>
  <c r="Z54" i="3"/>
  <c r="AB53" i="3"/>
  <c r="P51" i="3"/>
  <c r="T49" i="3"/>
  <c r="W47" i="3"/>
  <c r="T46" i="3"/>
  <c r="Y41" i="3"/>
  <c r="R39" i="3"/>
  <c r="O38" i="3"/>
  <c r="N35" i="3"/>
  <c r="R33" i="3"/>
  <c r="V31" i="3"/>
  <c r="Z29" i="3"/>
  <c r="Y27" i="3"/>
  <c r="P15" i="3"/>
  <c r="K10" i="3"/>
  <c r="O10" i="3"/>
  <c r="S10" i="3"/>
  <c r="W10" i="3"/>
  <c r="AA10" i="3"/>
  <c r="L10" i="3"/>
  <c r="P10" i="3"/>
  <c r="T10" i="3"/>
  <c r="X10" i="3"/>
  <c r="AB10" i="3"/>
  <c r="M10" i="3"/>
  <c r="U10" i="3"/>
  <c r="N10" i="3"/>
  <c r="V10" i="3"/>
  <c r="Q10" i="3"/>
  <c r="R10" i="3"/>
  <c r="Y10" i="3"/>
  <c r="Z10" i="3"/>
  <c r="N25" i="3"/>
  <c r="R25" i="3"/>
  <c r="V25" i="3"/>
  <c r="Z25" i="3"/>
  <c r="O25" i="3"/>
  <c r="T25" i="3"/>
  <c r="Y25" i="3"/>
  <c r="K25" i="3"/>
  <c r="P25" i="3"/>
  <c r="U25" i="3"/>
  <c r="AA25" i="3"/>
  <c r="L25" i="3"/>
  <c r="W25" i="3"/>
  <c r="M25" i="3"/>
  <c r="X25" i="3"/>
  <c r="AB25" i="3"/>
  <c r="K37" i="3"/>
  <c r="L37" i="3"/>
  <c r="P37" i="3"/>
  <c r="T37" i="3"/>
  <c r="X37" i="3"/>
  <c r="AB37" i="3"/>
  <c r="M37" i="3"/>
  <c r="R37" i="3"/>
  <c r="W37" i="3"/>
  <c r="N37" i="3"/>
  <c r="S37" i="3"/>
  <c r="Y37" i="3"/>
  <c r="O37" i="3"/>
  <c r="Z37" i="3"/>
  <c r="Q37" i="3"/>
  <c r="AA37" i="3"/>
  <c r="L45" i="3"/>
  <c r="P45" i="3"/>
  <c r="T45" i="3"/>
  <c r="X45" i="3"/>
  <c r="AB45" i="3"/>
  <c r="M45" i="3"/>
  <c r="R45" i="3"/>
  <c r="W45" i="3"/>
  <c r="N45" i="3"/>
  <c r="S45" i="3"/>
  <c r="Y45" i="3"/>
  <c r="U45" i="3"/>
  <c r="K45" i="3"/>
  <c r="V45" i="3"/>
  <c r="M53" i="3"/>
  <c r="Q53" i="3"/>
  <c r="U53" i="3"/>
  <c r="Y53" i="3"/>
  <c r="N53" i="3"/>
  <c r="R53" i="3"/>
  <c r="V53" i="3"/>
  <c r="Z53" i="3"/>
  <c r="O53" i="3"/>
  <c r="W53" i="3"/>
  <c r="P53" i="3"/>
  <c r="X53" i="3"/>
  <c r="L68" i="3"/>
  <c r="K68" i="3"/>
  <c r="P68" i="3"/>
  <c r="T68" i="3"/>
  <c r="X68" i="3"/>
  <c r="AB68" i="3"/>
  <c r="M68" i="3"/>
  <c r="Q68" i="3"/>
  <c r="U68" i="3"/>
  <c r="Y68" i="3"/>
  <c r="L76" i="3"/>
  <c r="P76" i="3"/>
  <c r="T76" i="3"/>
  <c r="X76" i="3"/>
  <c r="AB76" i="3"/>
  <c r="M76" i="3"/>
  <c r="Q76" i="3"/>
  <c r="U76" i="3"/>
  <c r="Y76" i="3"/>
  <c r="L84" i="3"/>
  <c r="P84" i="3"/>
  <c r="T84" i="3"/>
  <c r="X84" i="3"/>
  <c r="AB84" i="3"/>
  <c r="M84" i="3"/>
  <c r="Q84" i="3"/>
  <c r="U84" i="3"/>
  <c r="Y84" i="3"/>
  <c r="AA84" i="3"/>
  <c r="U83" i="3"/>
  <c r="AA80" i="3"/>
  <c r="K80" i="3"/>
  <c r="AA76" i="3"/>
  <c r="K76" i="3"/>
  <c r="AA72" i="3"/>
  <c r="K72" i="3"/>
  <c r="M71" i="3"/>
  <c r="S68" i="3"/>
  <c r="Y63" i="3"/>
  <c r="O63" i="3"/>
  <c r="AB57" i="3"/>
  <c r="L57" i="3"/>
  <c r="U43" i="3"/>
  <c r="V37" i="3"/>
  <c r="M11" i="3"/>
  <c r="Q11" i="3"/>
  <c r="U11" i="3"/>
  <c r="Y11" i="3"/>
  <c r="N11" i="3"/>
  <c r="R11" i="3"/>
  <c r="V11" i="3"/>
  <c r="Z11" i="3"/>
  <c r="K11" i="3"/>
  <c r="S11" i="3"/>
  <c r="AA11" i="3"/>
  <c r="L11" i="3"/>
  <c r="T11" i="3"/>
  <c r="AB11" i="3"/>
  <c r="O11" i="3"/>
  <c r="P11" i="3"/>
  <c r="J11" i="3"/>
  <c r="K22" i="3"/>
  <c r="O22" i="3"/>
  <c r="S22" i="3"/>
  <c r="W22" i="3"/>
  <c r="AA22" i="3"/>
  <c r="L22" i="3"/>
  <c r="P22" i="3"/>
  <c r="T22" i="3"/>
  <c r="X22" i="3"/>
  <c r="AB22" i="3"/>
  <c r="M22" i="3"/>
  <c r="U22" i="3"/>
  <c r="N22" i="3"/>
  <c r="V22" i="3"/>
  <c r="Y22" i="3"/>
  <c r="Z22" i="3"/>
  <c r="M30" i="3"/>
  <c r="Q30" i="3"/>
  <c r="U30" i="3"/>
  <c r="Y30" i="3"/>
  <c r="N30" i="3"/>
  <c r="R30" i="3"/>
  <c r="V30" i="3"/>
  <c r="Z30" i="3"/>
  <c r="K30" i="3"/>
  <c r="S30" i="3"/>
  <c r="AA30" i="3"/>
  <c r="L30" i="3"/>
  <c r="T30" i="3"/>
  <c r="AB30" i="3"/>
  <c r="O30" i="3"/>
  <c r="P30" i="3"/>
  <c r="M34" i="3"/>
  <c r="Q34" i="3"/>
  <c r="U34" i="3"/>
  <c r="Y34" i="3"/>
  <c r="N34" i="3"/>
  <c r="R34" i="3"/>
  <c r="V34" i="3"/>
  <c r="Z34" i="3"/>
  <c r="K34" i="3"/>
  <c r="S34" i="3"/>
  <c r="AA34" i="3"/>
  <c r="L34" i="3"/>
  <c r="T34" i="3"/>
  <c r="AB34" i="3"/>
  <c r="W34" i="3"/>
  <c r="X34" i="3"/>
  <c r="N42" i="3"/>
  <c r="R42" i="3"/>
  <c r="V42" i="3"/>
  <c r="Z42" i="3"/>
  <c r="M42" i="3"/>
  <c r="S42" i="3"/>
  <c r="X42" i="3"/>
  <c r="O42" i="3"/>
  <c r="T42" i="3"/>
  <c r="Y42" i="3"/>
  <c r="K42" i="3"/>
  <c r="U42" i="3"/>
  <c r="L42" i="3"/>
  <c r="W42" i="3"/>
  <c r="K50" i="3"/>
  <c r="O50" i="3"/>
  <c r="S50" i="3"/>
  <c r="W50" i="3"/>
  <c r="AA50" i="3"/>
  <c r="L50" i="3"/>
  <c r="P50" i="3"/>
  <c r="T50" i="3"/>
  <c r="X50" i="3"/>
  <c r="AB50" i="3"/>
  <c r="M50" i="3"/>
  <c r="U50" i="3"/>
  <c r="N50" i="3"/>
  <c r="V50" i="3"/>
  <c r="K58" i="3"/>
  <c r="O58" i="3"/>
  <c r="S58" i="3"/>
  <c r="W58" i="3"/>
  <c r="AA58" i="3"/>
  <c r="L58" i="3"/>
  <c r="P58" i="3"/>
  <c r="T58" i="3"/>
  <c r="X58" i="3"/>
  <c r="AB58" i="3"/>
  <c r="M58" i="3"/>
  <c r="U58" i="3"/>
  <c r="N58" i="3"/>
  <c r="V58" i="3"/>
  <c r="N65" i="3"/>
  <c r="R65" i="3"/>
  <c r="V65" i="3"/>
  <c r="Z65" i="3"/>
  <c r="L65" i="3"/>
  <c r="Q65" i="3"/>
  <c r="W65" i="3"/>
  <c r="AB65" i="3"/>
  <c r="M65" i="3"/>
  <c r="S65" i="3"/>
  <c r="X65" i="3"/>
  <c r="N69" i="3"/>
  <c r="R69" i="3"/>
  <c r="V69" i="3"/>
  <c r="Z69" i="3"/>
  <c r="K69" i="3"/>
  <c r="O69" i="3"/>
  <c r="S69" i="3"/>
  <c r="W69" i="3"/>
  <c r="AA69" i="3"/>
  <c r="N73" i="3"/>
  <c r="R73" i="3"/>
  <c r="V73" i="3"/>
  <c r="Z73" i="3"/>
  <c r="K73" i="3"/>
  <c r="O73" i="3"/>
  <c r="S73" i="3"/>
  <c r="W73" i="3"/>
  <c r="AA73" i="3"/>
  <c r="N77" i="3"/>
  <c r="R77" i="3"/>
  <c r="V77" i="3"/>
  <c r="Z77" i="3"/>
  <c r="K77" i="3"/>
  <c r="O77" i="3"/>
  <c r="S77" i="3"/>
  <c r="W77" i="3"/>
  <c r="AA77" i="3"/>
  <c r="N81" i="3"/>
  <c r="R81" i="3"/>
  <c r="V81" i="3"/>
  <c r="Z81" i="3"/>
  <c r="K81" i="3"/>
  <c r="O81" i="3"/>
  <c r="S81" i="3"/>
  <c r="W81" i="3"/>
  <c r="AA81" i="3"/>
  <c r="J10" i="3"/>
  <c r="J80" i="3"/>
  <c r="J69" i="3"/>
  <c r="J37" i="3"/>
  <c r="R84" i="3"/>
  <c r="X81" i="3"/>
  <c r="Z80" i="3"/>
  <c r="R80" i="3"/>
  <c r="P77" i="3"/>
  <c r="R76" i="3"/>
  <c r="X73" i="3"/>
  <c r="Z72" i="3"/>
  <c r="AB71" i="3"/>
  <c r="X69" i="3"/>
  <c r="Z68" i="3"/>
  <c r="T65" i="3"/>
  <c r="Q64" i="3"/>
  <c r="Y58" i="3"/>
  <c r="Y50" i="3"/>
  <c r="AA49" i="3"/>
  <c r="K49" i="3"/>
  <c r="Z45" i="3"/>
  <c r="P42" i="3"/>
  <c r="M41" i="3"/>
  <c r="W30" i="3"/>
  <c r="M13" i="3"/>
  <c r="Q13" i="3"/>
  <c r="U13" i="3"/>
  <c r="Y13" i="3"/>
  <c r="N13" i="3"/>
  <c r="R13" i="3"/>
  <c r="V13" i="3"/>
  <c r="Z13" i="3"/>
  <c r="O13" i="3"/>
  <c r="W13" i="3"/>
  <c r="P13" i="3"/>
  <c r="X13" i="3"/>
  <c r="K13" i="3"/>
  <c r="AA13" i="3"/>
  <c r="L13" i="3"/>
  <c r="AB13" i="3"/>
  <c r="M17" i="3"/>
  <c r="Q17" i="3"/>
  <c r="U17" i="3"/>
  <c r="Y17" i="3"/>
  <c r="N17" i="3"/>
  <c r="R17" i="3"/>
  <c r="V17" i="3"/>
  <c r="Z17" i="3"/>
  <c r="O17" i="3"/>
  <c r="W17" i="3"/>
  <c r="P17" i="3"/>
  <c r="X17" i="3"/>
  <c r="S17" i="3"/>
  <c r="T17" i="3"/>
  <c r="AA17" i="3"/>
  <c r="AB17" i="3"/>
  <c r="K20" i="3"/>
  <c r="O20" i="3"/>
  <c r="S20" i="3"/>
  <c r="W20" i="3"/>
  <c r="AA20" i="3"/>
  <c r="L20" i="3"/>
  <c r="P20" i="3"/>
  <c r="T20" i="3"/>
  <c r="X20" i="3"/>
  <c r="AB20" i="3"/>
  <c r="Q20" i="3"/>
  <c r="Y20" i="3"/>
  <c r="R20" i="3"/>
  <c r="Z20" i="3"/>
  <c r="M20" i="3"/>
  <c r="N20" i="3"/>
  <c r="K24" i="3"/>
  <c r="O24" i="3"/>
  <c r="L24" i="3"/>
  <c r="P24" i="3"/>
  <c r="T24" i="3"/>
  <c r="X24" i="3"/>
  <c r="AB24" i="3"/>
  <c r="Q24" i="3"/>
  <c r="V24" i="3"/>
  <c r="AA24" i="3"/>
  <c r="R24" i="3"/>
  <c r="W24" i="3"/>
  <c r="S24" i="3"/>
  <c r="U24" i="3"/>
  <c r="Y24" i="3"/>
  <c r="Z24" i="3"/>
  <c r="L28" i="3"/>
  <c r="P28" i="3"/>
  <c r="T28" i="3"/>
  <c r="X28" i="3"/>
  <c r="N28" i="3"/>
  <c r="S28" i="3"/>
  <c r="Y28" i="3"/>
  <c r="O28" i="3"/>
  <c r="U28" i="3"/>
  <c r="Z28" i="3"/>
  <c r="K28" i="3"/>
  <c r="V28" i="3"/>
  <c r="M28" i="3"/>
  <c r="W28" i="3"/>
  <c r="Q28" i="3"/>
  <c r="R28" i="3"/>
  <c r="M32" i="3"/>
  <c r="Q32" i="3"/>
  <c r="U32" i="3"/>
  <c r="Y32" i="3"/>
  <c r="N32" i="3"/>
  <c r="R32" i="3"/>
  <c r="V32" i="3"/>
  <c r="Z32" i="3"/>
  <c r="O32" i="3"/>
  <c r="W32" i="3"/>
  <c r="P32" i="3"/>
  <c r="X32" i="3"/>
  <c r="K32" i="3"/>
  <c r="AA32" i="3"/>
  <c r="L32" i="3"/>
  <c r="AB32" i="3"/>
  <c r="M36" i="3"/>
  <c r="Q36" i="3"/>
  <c r="U36" i="3"/>
  <c r="Y36" i="3"/>
  <c r="N36" i="3"/>
  <c r="R36" i="3"/>
  <c r="V36" i="3"/>
  <c r="Z36" i="3"/>
  <c r="O36" i="3"/>
  <c r="W36" i="3"/>
  <c r="P36" i="3"/>
  <c r="X36" i="3"/>
  <c r="S36" i="3"/>
  <c r="T36" i="3"/>
  <c r="N40" i="3"/>
  <c r="R40" i="3"/>
  <c r="V40" i="3"/>
  <c r="Z40" i="3"/>
  <c r="L40" i="3"/>
  <c r="Q40" i="3"/>
  <c r="W40" i="3"/>
  <c r="AB40" i="3"/>
  <c r="M40" i="3"/>
  <c r="S40" i="3"/>
  <c r="X40" i="3"/>
  <c r="O40" i="3"/>
  <c r="Y40" i="3"/>
  <c r="P40" i="3"/>
  <c r="AA40" i="3"/>
  <c r="N44" i="3"/>
  <c r="R44" i="3"/>
  <c r="V44" i="3"/>
  <c r="Z44" i="3"/>
  <c r="O44" i="3"/>
  <c r="T44" i="3"/>
  <c r="Y44" i="3"/>
  <c r="K44" i="3"/>
  <c r="P44" i="3"/>
  <c r="U44" i="3"/>
  <c r="AA44" i="3"/>
  <c r="Q44" i="3"/>
  <c r="AB44" i="3"/>
  <c r="S44" i="3"/>
  <c r="K48" i="3"/>
  <c r="O48" i="3"/>
  <c r="S48" i="3"/>
  <c r="W48" i="3"/>
  <c r="AA48" i="3"/>
  <c r="L48" i="3"/>
  <c r="P48" i="3"/>
  <c r="T48" i="3"/>
  <c r="X48" i="3"/>
  <c r="AB48" i="3"/>
  <c r="Q48" i="3"/>
  <c r="Y48" i="3"/>
  <c r="R48" i="3"/>
  <c r="Z48" i="3"/>
  <c r="K52" i="3"/>
  <c r="O52" i="3"/>
  <c r="S52" i="3"/>
  <c r="W52" i="3"/>
  <c r="AA52" i="3"/>
  <c r="L52" i="3"/>
  <c r="P52" i="3"/>
  <c r="T52" i="3"/>
  <c r="X52" i="3"/>
  <c r="AB52" i="3"/>
  <c r="Q52" i="3"/>
  <c r="Y52" i="3"/>
  <c r="R52" i="3"/>
  <c r="Z52" i="3"/>
  <c r="K56" i="3"/>
  <c r="O56" i="3"/>
  <c r="S56" i="3"/>
  <c r="W56" i="3"/>
  <c r="AA56" i="3"/>
  <c r="L56" i="3"/>
  <c r="P56" i="3"/>
  <c r="T56" i="3"/>
  <c r="X56" i="3"/>
  <c r="AB56" i="3"/>
  <c r="Q56" i="3"/>
  <c r="Y56" i="3"/>
  <c r="R56" i="3"/>
  <c r="Z56" i="3"/>
  <c r="K60" i="3"/>
  <c r="O60" i="3"/>
  <c r="S60" i="3"/>
  <c r="W60" i="3"/>
  <c r="AA60" i="3"/>
  <c r="L60" i="3"/>
  <c r="P60" i="3"/>
  <c r="T60" i="3"/>
  <c r="X60" i="3"/>
  <c r="AB60" i="3"/>
  <c r="Q60" i="3"/>
  <c r="Y60" i="3"/>
  <c r="R60" i="3"/>
  <c r="Z60" i="3"/>
  <c r="N63" i="3"/>
  <c r="R63" i="3"/>
  <c r="V63" i="3"/>
  <c r="Z63" i="3"/>
  <c r="K63" i="3"/>
  <c r="P63" i="3"/>
  <c r="U63" i="3"/>
  <c r="AA63" i="3"/>
  <c r="L63" i="3"/>
  <c r="Q63" i="3"/>
  <c r="W63" i="3"/>
  <c r="AB63" i="3"/>
  <c r="J63" i="3"/>
  <c r="N67" i="3"/>
  <c r="R67" i="3"/>
  <c r="V67" i="3"/>
  <c r="Z67" i="3"/>
  <c r="M67" i="3"/>
  <c r="S67" i="3"/>
  <c r="X67" i="3"/>
  <c r="O67" i="3"/>
  <c r="T67" i="3"/>
  <c r="Y67" i="3"/>
  <c r="J67" i="3"/>
  <c r="N71" i="3"/>
  <c r="R71" i="3"/>
  <c r="V71" i="3"/>
  <c r="Z71" i="3"/>
  <c r="K71" i="3"/>
  <c r="O71" i="3"/>
  <c r="S71" i="3"/>
  <c r="W71" i="3"/>
  <c r="AA71" i="3"/>
  <c r="J71" i="3"/>
  <c r="N75" i="3"/>
  <c r="R75" i="3"/>
  <c r="V75" i="3"/>
  <c r="Z75" i="3"/>
  <c r="K75" i="3"/>
  <c r="O75" i="3"/>
  <c r="S75" i="3"/>
  <c r="W75" i="3"/>
  <c r="AA75" i="3"/>
  <c r="J75" i="3"/>
  <c r="N79" i="3"/>
  <c r="R79" i="3"/>
  <c r="V79" i="3"/>
  <c r="Z79" i="3"/>
  <c r="K79" i="3"/>
  <c r="O79" i="3"/>
  <c r="S79" i="3"/>
  <c r="W79" i="3"/>
  <c r="AA79" i="3"/>
  <c r="J79" i="3"/>
  <c r="N83" i="3"/>
  <c r="R83" i="3"/>
  <c r="V83" i="3"/>
  <c r="Z83" i="3"/>
  <c r="K83" i="3"/>
  <c r="O83" i="3"/>
  <c r="S83" i="3"/>
  <c r="W83" i="3"/>
  <c r="AA83" i="3"/>
  <c r="J83" i="3"/>
  <c r="J82" i="3"/>
  <c r="J77" i="3"/>
  <c r="J72" i="3"/>
  <c r="J66" i="3"/>
  <c r="J56" i="3"/>
  <c r="J50" i="3"/>
  <c r="J45" i="3"/>
  <c r="J40" i="3"/>
  <c r="J34" i="3"/>
  <c r="J29" i="3"/>
  <c r="J24" i="3"/>
  <c r="J12" i="3"/>
  <c r="V84" i="3"/>
  <c r="N84" i="3"/>
  <c r="X83" i="3"/>
  <c r="P83" i="3"/>
  <c r="Z82" i="3"/>
  <c r="R82" i="3"/>
  <c r="AB81" i="3"/>
  <c r="T81" i="3"/>
  <c r="L81" i="3"/>
  <c r="V80" i="3"/>
  <c r="N80" i="3"/>
  <c r="X79" i="3"/>
  <c r="P79" i="3"/>
  <c r="Z78" i="3"/>
  <c r="R78" i="3"/>
  <c r="AB77" i="3"/>
  <c r="T77" i="3"/>
  <c r="L77" i="3"/>
  <c r="V76" i="3"/>
  <c r="N76" i="3"/>
  <c r="X75" i="3"/>
  <c r="P75" i="3"/>
  <c r="Z74" i="3"/>
  <c r="R74" i="3"/>
  <c r="AB73" i="3"/>
  <c r="T73" i="3"/>
  <c r="L73" i="3"/>
  <c r="V72" i="3"/>
  <c r="N72" i="3"/>
  <c r="X71" i="3"/>
  <c r="P71" i="3"/>
  <c r="Z70" i="3"/>
  <c r="R70" i="3"/>
  <c r="AB69" i="3"/>
  <c r="T69" i="3"/>
  <c r="L69" i="3"/>
  <c r="V68" i="3"/>
  <c r="N68" i="3"/>
  <c r="U67" i="3"/>
  <c r="K67" i="3"/>
  <c r="R66" i="3"/>
  <c r="Y65" i="3"/>
  <c r="O65" i="3"/>
  <c r="V64" i="3"/>
  <c r="K64" i="3"/>
  <c r="S63" i="3"/>
  <c r="Z62" i="3"/>
  <c r="O62" i="3"/>
  <c r="M60" i="3"/>
  <c r="O59" i="3"/>
  <c r="Q58" i="3"/>
  <c r="S57" i="3"/>
  <c r="U56" i="3"/>
  <c r="W55" i="3"/>
  <c r="Y54" i="3"/>
  <c r="AA53" i="3"/>
  <c r="K53" i="3"/>
  <c r="M52" i="3"/>
  <c r="O51" i="3"/>
  <c r="Q50" i="3"/>
  <c r="S49" i="3"/>
  <c r="U48" i="3"/>
  <c r="V47" i="3"/>
  <c r="S46" i="3"/>
  <c r="O45" i="3"/>
  <c r="L44" i="3"/>
  <c r="AA42" i="3"/>
  <c r="W41" i="3"/>
  <c r="T40" i="3"/>
  <c r="Q39" i="3"/>
  <c r="M38" i="3"/>
  <c r="AA36" i="3"/>
  <c r="M35" i="3"/>
  <c r="Q33" i="3"/>
  <c r="U31" i="3"/>
  <c r="Y29" i="3"/>
  <c r="X27" i="3"/>
  <c r="Q25" i="3"/>
  <c r="Q22" i="3"/>
  <c r="O15" i="3"/>
  <c r="W11" i="3"/>
  <c r="Y14" i="3" l="1"/>
  <c r="R14" i="3"/>
  <c r="V14" i="3"/>
  <c r="X14" i="3"/>
  <c r="S14" i="3"/>
  <c r="S89" i="3" s="1"/>
  <c r="AB14" i="3"/>
  <c r="AA14" i="3"/>
  <c r="J14" i="3"/>
  <c r="J89" i="3" s="1"/>
  <c r="N14" i="3"/>
  <c r="N89" i="3" s="1"/>
  <c r="P14" i="3"/>
  <c r="O14" i="3"/>
  <c r="O89" i="3" s="1"/>
  <c r="Z14" i="3"/>
  <c r="U14" i="3"/>
  <c r="U89" i="3" s="1"/>
  <c r="T14" i="3"/>
  <c r="V89" i="3"/>
  <c r="P89" i="3"/>
  <c r="K89" i="3"/>
  <c r="Q89" i="3"/>
  <c r="Y89" i="3"/>
  <c r="T89" i="3"/>
  <c r="Z89" i="3"/>
  <c r="W89" i="3"/>
  <c r="X89" i="3"/>
  <c r="M89" i="3"/>
  <c r="R89" i="3"/>
  <c r="AA89" i="3"/>
  <c r="L89" i="3"/>
  <c r="AB89" i="3"/>
  <c r="AC89" i="3" l="1"/>
  <c r="Y90" i="3" s="1"/>
  <c r="M90" i="3" l="1"/>
  <c r="AB90" i="3"/>
  <c r="U90" i="3"/>
  <c r="X90" i="3"/>
  <c r="W90" i="3"/>
  <c r="P90" i="3"/>
  <c r="AA90" i="3"/>
  <c r="N90" i="3"/>
  <c r="V90" i="3"/>
  <c r="K90" i="3"/>
  <c r="O90" i="3"/>
  <c r="L90" i="3"/>
  <c r="Z90" i="3"/>
  <c r="J90" i="3"/>
  <c r="T90" i="3"/>
  <c r="Q90" i="3"/>
  <c r="S90" i="3"/>
  <c r="R90" i="3"/>
  <c r="AC90" i="3" l="1"/>
</calcChain>
</file>

<file path=xl/comments1.xml><?xml version="1.0" encoding="utf-8"?>
<comments xmlns="http://schemas.openxmlformats.org/spreadsheetml/2006/main">
  <authors>
    <author>Rich</author>
  </authors>
  <commentList>
    <comment ref="A7" authorId="0" shapeId="0">
      <text>
        <r>
          <rPr>
            <b/>
            <sz val="9"/>
            <color indexed="81"/>
            <rFont val="Tahoma"/>
            <family val="2"/>
          </rPr>
          <t>Rich:</t>
        </r>
        <r>
          <rPr>
            <sz val="9"/>
            <color indexed="81"/>
            <rFont val="Tahoma"/>
            <family val="2"/>
          </rPr>
          <t xml:space="preserve">
Tree number in plot 2 (elvated CO2). Similar calculations are made for all 5 plots in 2009 and 1998.</t>
        </r>
      </text>
    </comment>
    <comment ref="B7" authorId="0" shapeId="0">
      <text>
        <r>
          <rPr>
            <b/>
            <sz val="9"/>
            <color indexed="81"/>
            <rFont val="Tahoma"/>
            <family val="2"/>
          </rPr>
          <t>Rich:</t>
        </r>
        <r>
          <rPr>
            <sz val="9"/>
            <color indexed="81"/>
            <rFont val="Tahoma"/>
            <family val="2"/>
          </rPr>
          <t xml:space="preserve">
Basal area data from: doi:10.15485/1463816</t>
        </r>
      </text>
    </comment>
    <comment ref="C7" authorId="0" shapeId="0">
      <text>
        <r>
          <rPr>
            <b/>
            <sz val="9"/>
            <color indexed="81"/>
            <rFont val="Tahoma"/>
            <family val="2"/>
          </rPr>
          <t>Rich:</t>
        </r>
        <r>
          <rPr>
            <sz val="9"/>
            <color indexed="81"/>
            <rFont val="Tahoma"/>
            <family val="2"/>
          </rPr>
          <t xml:space="preserve">
Basal area increment in 2009, data from: doi:10.15485/1463816</t>
        </r>
      </text>
    </comment>
    <comment ref="D7" authorId="0" shapeId="0">
      <text>
        <r>
          <rPr>
            <b/>
            <sz val="9"/>
            <color indexed="81"/>
            <rFont val="Tahoma"/>
            <family val="2"/>
          </rPr>
          <t>Rich:</t>
        </r>
        <r>
          <rPr>
            <sz val="9"/>
            <color indexed="81"/>
            <rFont val="Tahoma"/>
            <family val="2"/>
          </rPr>
          <t xml:space="preserve">
Leaf area, calculated as:
9.8911*EXP(0.2623*basal area increment) based on regression in Fig. S2</t>
        </r>
      </text>
    </comment>
    <comment ref="E7" authorId="0" shapeId="0">
      <text>
        <r>
          <rPr>
            <b/>
            <sz val="9"/>
            <color indexed="81"/>
            <rFont val="Tahoma"/>
            <family val="2"/>
          </rPr>
          <t>Rich:</t>
        </r>
        <r>
          <rPr>
            <sz val="9"/>
            <color indexed="81"/>
            <rFont val="Tahoma"/>
            <family val="2"/>
          </rPr>
          <t xml:space="preserve">
Tree height is calculated by plot-specific regression equation given in Fig. S3 based on basal area and experimental year (years since 1997).
H = -11.175+0.25729*(2009-1997)+5.22932*ln(basal area)</t>
        </r>
      </text>
    </comment>
    <comment ref="F7" authorId="0" shapeId="0">
      <text>
        <r>
          <rPr>
            <b/>
            <sz val="9"/>
            <color indexed="81"/>
            <rFont val="Tahoma"/>
            <family val="2"/>
          </rPr>
          <t>Rich:</t>
        </r>
        <r>
          <rPr>
            <sz val="9"/>
            <color indexed="81"/>
            <rFont val="Tahoma"/>
            <family val="2"/>
          </rPr>
          <t xml:space="preserve">
Rounded to nearest meter</t>
        </r>
      </text>
    </comment>
    <comment ref="G7" authorId="0" shapeId="0">
      <text>
        <r>
          <rPr>
            <b/>
            <sz val="9"/>
            <color indexed="81"/>
            <rFont val="Tahoma"/>
            <family val="2"/>
          </rPr>
          <t>Rich:</t>
        </r>
        <r>
          <rPr>
            <sz val="9"/>
            <color indexed="81"/>
            <rFont val="Tahoma"/>
            <family val="2"/>
          </rPr>
          <t xml:space="preserve">
Depth in canopy to the tree top is maximum tree height in plot (cell E80) minus nominal height.
</t>
        </r>
      </text>
    </comment>
    <comment ref="I8" authorId="0" shapeId="0">
      <text>
        <r>
          <rPr>
            <b/>
            <sz val="9"/>
            <color indexed="81"/>
            <rFont val="Tahoma"/>
            <family val="2"/>
          </rPr>
          <t>Rich:</t>
        </r>
        <r>
          <rPr>
            <sz val="9"/>
            <color indexed="81"/>
            <rFont val="Tahoma"/>
            <family val="2"/>
          </rPr>
          <t xml:space="preserve">
Relative leaf area at a given canopy depth, calculated from data in:
doi:10.15485/1779883
and shown graphically in Fig. 6A.</t>
        </r>
      </text>
    </comment>
    <comment ref="I10" authorId="0" shapeId="0">
      <text>
        <r>
          <rPr>
            <b/>
            <sz val="9"/>
            <color indexed="81"/>
            <rFont val="Tahoma"/>
            <family val="2"/>
          </rPr>
          <t>Rich:</t>
        </r>
        <r>
          <rPr>
            <sz val="9"/>
            <color indexed="81"/>
            <rFont val="Tahoma"/>
            <family val="2"/>
          </rPr>
          <t xml:space="preserve">
Leaf area at each canopy depth is caluclated by multiplying leaf area fraction at a given crown depth (row 2) by leaf area (col. D). Crown depth is canopy depth (row 1) minus depth of the tree top (col. G). Leaf area is set to 0 when canopy depth is less thandepth to tree top.</t>
        </r>
      </text>
    </comment>
    <comment ref="I90" authorId="0" shapeId="0">
      <text>
        <r>
          <rPr>
            <b/>
            <sz val="9"/>
            <color indexed="81"/>
            <rFont val="Tahoma"/>
            <family val="2"/>
          </rPr>
          <t>Rich:</t>
        </r>
        <r>
          <rPr>
            <sz val="9"/>
            <color indexed="81"/>
            <rFont val="Tahoma"/>
            <family val="2"/>
          </rPr>
          <t xml:space="preserve">
Leaf area at given canopy depth divided by total leaf area (cell AC84). Results displayed in Fig. 8.</t>
        </r>
      </text>
    </comment>
  </commentList>
</comments>
</file>

<file path=xl/sharedStrings.xml><?xml version="1.0" encoding="utf-8"?>
<sst xmlns="http://schemas.openxmlformats.org/spreadsheetml/2006/main" count="18" uniqueCount="18">
  <si>
    <t>Max Height:</t>
  </si>
  <si>
    <t>Tree#</t>
  </si>
  <si>
    <t>LA fraction:</t>
  </si>
  <si>
    <t>depth of tree top, m</t>
  </si>
  <si>
    <t>nominal height, m</t>
  </si>
  <si>
    <t>basal area, cm2</t>
  </si>
  <si>
    <t>basal area increment, cm2</t>
  </si>
  <si>
    <t>leaf area, m2</t>
  </si>
  <si>
    <t>height, m</t>
  </si>
  <si>
    <t>canopy depth, m:</t>
  </si>
  <si>
    <t>Sum of leaf area, m2</t>
  </si>
  <si>
    <t>Total</t>
  </si>
  <si>
    <t>Leaf area fraction</t>
  </si>
  <si>
    <t>Leaf area by canopy depth, m2:</t>
  </si>
  <si>
    <t>This file is for plot 2 in 2009; similar calculations were done for all plots in 1998 and 2009.</t>
  </si>
  <si>
    <t>Supplemental Table S1.</t>
  </si>
  <si>
    <t>Calculation of plot-level leaf area distribution by depth in canopy based on height and leaf area of each tree, which are calculated by regression with basal area and basal area increment.</t>
  </si>
  <si>
    <t>Details of data sources and calculations are shown as comments in individual cells.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</si>
</sst>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0"/>
    <numFmt numFmtId="165" formatCode="0.0"/>
  </numFmts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" fontId="0" fillId="0" borderId="0" xfId="0" applyNumberFormat="1"/>
    <xf numFmtId="0" fontId="1" fillId="0" borderId="0" xfId="0" applyFont="1"/>
    <xf numFmtId="0" fontId="1" fillId="0" borderId="0" xfId="0" applyFont="1" applyBorder="1"/>
    <xf numFmtId="2" fontId="3" fillId="0" borderId="0" xfId="0" applyNumberFormat="1" applyFont="1"/>
    <xf numFmtId="2" fontId="3" fillId="0" borderId="0" xfId="0" applyNumberFormat="1" applyFont="1" applyBorder="1"/>
    <xf numFmtId="1" fontId="3" fillId="0" borderId="0" xfId="0" applyNumberFormat="1" applyFont="1"/>
    <xf numFmtId="1" fontId="3" fillId="0" borderId="0" xfId="0" applyNumberFormat="1" applyFont="1" applyBorder="1"/>
    <xf numFmtId="0" fontId="0" fillId="0" borderId="0" xfId="0" applyAlignment="1">
      <alignment wrapText="1"/>
    </xf>
    <xf numFmtId="2" fontId="0" fillId="0" borderId="0" xfId="0" applyNumberFormat="1" applyAlignment="1">
      <alignment wrapText="1"/>
    </xf>
    <xf numFmtId="0" fontId="2" fillId="0" borderId="0" xfId="0" applyFon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C111"/>
  <sheetViews>
    <sheetView tabSelected="1" zoomScale="96" zoomScaleNormal="96" workbookViewId="0">
      <selection activeCell="R5" sqref="R5"/>
    </sheetView>
  </sheetViews>
  <sheetFormatPr defaultRowHeight="15" x14ac:dyDescent="0.25"/>
  <cols>
    <col min="3" max="3" width="11.28515625" customWidth="1"/>
    <col min="4" max="4" width="11.85546875" customWidth="1"/>
    <col min="6" max="6" width="10.28515625" customWidth="1"/>
    <col min="7" max="7" width="10.42578125" customWidth="1"/>
    <col min="9" max="9" width="17.42578125" customWidth="1"/>
  </cols>
  <sheetData>
    <row r="1" spans="1:28" x14ac:dyDescent="0.25">
      <c r="A1" s="13" t="s">
        <v>15</v>
      </c>
    </row>
    <row r="2" spans="1:28" x14ac:dyDescent="0.25">
      <c r="A2" s="14" t="s">
        <v>16</v>
      </c>
    </row>
    <row r="3" spans="1:28" x14ac:dyDescent="0.25">
      <c r="A3" t="s">
        <v>17</v>
      </c>
    </row>
    <row r="4" spans="1:28" x14ac:dyDescent="0.25">
      <c r="A4" t="s">
        <v>14</v>
      </c>
    </row>
    <row r="7" spans="1:28" ht="45" x14ac:dyDescent="0.25">
      <c r="A7" s="11" t="s">
        <v>1</v>
      </c>
      <c r="B7" s="11" t="s">
        <v>5</v>
      </c>
      <c r="C7" s="11" t="s">
        <v>6</v>
      </c>
      <c r="D7" s="11" t="s">
        <v>7</v>
      </c>
      <c r="E7" s="11" t="s">
        <v>8</v>
      </c>
      <c r="F7" s="11" t="s">
        <v>4</v>
      </c>
      <c r="G7" s="11" t="s">
        <v>3</v>
      </c>
      <c r="H7" s="11"/>
      <c r="I7" s="11" t="s">
        <v>9</v>
      </c>
      <c r="J7">
        <v>0</v>
      </c>
      <c r="K7">
        <v>1</v>
      </c>
      <c r="L7">
        <v>2</v>
      </c>
      <c r="M7">
        <v>3</v>
      </c>
      <c r="N7">
        <v>4</v>
      </c>
      <c r="O7">
        <v>5</v>
      </c>
      <c r="P7">
        <v>6</v>
      </c>
      <c r="Q7">
        <v>7</v>
      </c>
      <c r="R7">
        <v>8</v>
      </c>
      <c r="S7">
        <v>9</v>
      </c>
      <c r="T7">
        <v>10</v>
      </c>
      <c r="U7">
        <v>11</v>
      </c>
      <c r="V7">
        <v>12</v>
      </c>
      <c r="W7">
        <v>13</v>
      </c>
      <c r="X7">
        <v>14</v>
      </c>
      <c r="Y7">
        <v>15</v>
      </c>
      <c r="Z7">
        <v>16</v>
      </c>
      <c r="AA7">
        <v>17</v>
      </c>
      <c r="AB7">
        <v>18</v>
      </c>
    </row>
    <row r="8" spans="1:28" x14ac:dyDescent="0.25">
      <c r="I8" t="s">
        <v>2</v>
      </c>
      <c r="J8" s="1">
        <v>3.6930789739918223E-2</v>
      </c>
      <c r="K8" s="1">
        <v>0.12859724125616134</v>
      </c>
      <c r="L8" s="1">
        <v>0.20168538240157236</v>
      </c>
      <c r="M8" s="1">
        <v>0.21979902615048566</v>
      </c>
      <c r="N8" s="1">
        <v>0.20501516443193607</v>
      </c>
      <c r="O8" s="1">
        <v>0.14981925246971137</v>
      </c>
      <c r="P8" s="1">
        <v>4.5753138579642721E-2</v>
      </c>
      <c r="Q8" s="1">
        <v>9.8215328266997824E-3</v>
      </c>
      <c r="R8" s="1">
        <v>2.5784721438725094E-3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0</v>
      </c>
      <c r="AB8" s="1">
        <v>0</v>
      </c>
    </row>
    <row r="9" spans="1:28" x14ac:dyDescent="0.25"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8" ht="45" x14ac:dyDescent="0.25">
      <c r="A10" s="5">
        <v>2</v>
      </c>
      <c r="B10" s="9">
        <v>198.7504178132919</v>
      </c>
      <c r="C10" s="7">
        <v>1.5220975441734765</v>
      </c>
      <c r="D10" s="2">
        <f>9.8911*EXP(0.2623*C10)</f>
        <v>14.744668336737236</v>
      </c>
      <c r="E10" s="3">
        <f>-11.175+0.25729*(2009-1997)+5.22932*LN(B10)</f>
        <v>19.586302151605089</v>
      </c>
      <c r="F10" s="4">
        <f t="shared" ref="F10:F41" si="0">ROUND(E10,0)</f>
        <v>20</v>
      </c>
      <c r="G10" s="4">
        <f>23-F10</f>
        <v>3</v>
      </c>
      <c r="H10" s="2"/>
      <c r="I10" s="12" t="s">
        <v>13</v>
      </c>
      <c r="J10" s="2">
        <f t="shared" ref="J10:S19" si="1">IF(J$7-$G10&lt;0, 0, $D10*HLOOKUP(J$7-$G10,$J$7:$AB$8,2))</f>
        <v>0</v>
      </c>
      <c r="K10" s="2">
        <f t="shared" si="1"/>
        <v>0</v>
      </c>
      <c r="L10" s="2">
        <f t="shared" si="1"/>
        <v>0</v>
      </c>
      <c r="M10" s="2">
        <f t="shared" si="1"/>
        <v>0.54453224612887263</v>
      </c>
      <c r="N10" s="2">
        <f t="shared" si="1"/>
        <v>1.8961236713414815</v>
      </c>
      <c r="O10" s="2">
        <f t="shared" si="1"/>
        <v>2.9737840718792055</v>
      </c>
      <c r="P10" s="2">
        <f t="shared" si="1"/>
        <v>3.2408637413267458</v>
      </c>
      <c r="Q10" s="2">
        <f t="shared" si="1"/>
        <v>3.0228806035505458</v>
      </c>
      <c r="R10" s="2">
        <f t="shared" si="1"/>
        <v>2.2090351881237953</v>
      </c>
      <c r="S10" s="2">
        <f t="shared" si="1"/>
        <v>0.6746148537216089</v>
      </c>
      <c r="T10" s="2">
        <f t="shared" ref="T10:AB19" si="2">IF(T$7-$G10&lt;0, 0, $D10*HLOOKUP(T$7-$G10,$J$7:$AB$8,2))</f>
        <v>0.14481524408806565</v>
      </c>
      <c r="U10" s="2">
        <f t="shared" si="2"/>
        <v>3.8018716576915967E-2</v>
      </c>
      <c r="V10" s="2">
        <f t="shared" si="2"/>
        <v>0</v>
      </c>
      <c r="W10" s="2">
        <f t="shared" si="2"/>
        <v>0</v>
      </c>
      <c r="X10" s="2">
        <f t="shared" si="2"/>
        <v>0</v>
      </c>
      <c r="Y10" s="2">
        <f t="shared" si="2"/>
        <v>0</v>
      </c>
      <c r="Z10" s="2">
        <f t="shared" si="2"/>
        <v>0</v>
      </c>
      <c r="AA10" s="2">
        <f t="shared" si="2"/>
        <v>0</v>
      </c>
      <c r="AB10" s="2">
        <f t="shared" si="2"/>
        <v>0</v>
      </c>
    </row>
    <row r="11" spans="1:28" x14ac:dyDescent="0.25">
      <c r="A11" s="6">
        <v>4</v>
      </c>
      <c r="B11" s="10">
        <v>339.56129084596597</v>
      </c>
      <c r="C11" s="8">
        <v>4.8146735047372431</v>
      </c>
      <c r="D11" s="2">
        <f>9.8911*EXP(0.2623*C11)</f>
        <v>34.971177534039086</v>
      </c>
      <c r="E11" s="3">
        <f>-11.175+0.25729*(2009-1997)+5.22932*LN(B11)</f>
        <v>22.387150038483849</v>
      </c>
      <c r="F11" s="4">
        <f t="shared" si="0"/>
        <v>22</v>
      </c>
      <c r="G11" s="4">
        <f t="shared" ref="G11:G74" si="3">23-F11</f>
        <v>1</v>
      </c>
      <c r="H11" s="2"/>
      <c r="I11" s="2"/>
      <c r="J11" s="2">
        <f t="shared" si="1"/>
        <v>0</v>
      </c>
      <c r="K11" s="2">
        <f t="shared" si="1"/>
        <v>1.2915132044669493</v>
      </c>
      <c r="L11" s="2">
        <f t="shared" si="1"/>
        <v>4.4971969543568742</v>
      </c>
      <c r="M11" s="2">
        <f t="shared" si="1"/>
        <v>7.0531753139859488</v>
      </c>
      <c r="N11" s="2">
        <f t="shared" si="1"/>
        <v>7.6866307653175339</v>
      </c>
      <c r="O11" s="2">
        <f t="shared" si="1"/>
        <v>7.1696217125194517</v>
      </c>
      <c r="P11" s="2">
        <f t="shared" si="1"/>
        <v>5.2393556761353004</v>
      </c>
      <c r="Q11" s="2">
        <f t="shared" si="1"/>
        <v>1.6000411320081784</v>
      </c>
      <c r="R11" s="2">
        <f t="shared" si="1"/>
        <v>0.3434705681389108</v>
      </c>
      <c r="S11" s="2">
        <f t="shared" si="1"/>
        <v>9.0172207109939895E-2</v>
      </c>
      <c r="T11" s="2">
        <f t="shared" si="2"/>
        <v>0</v>
      </c>
      <c r="U11" s="2">
        <f t="shared" si="2"/>
        <v>0</v>
      </c>
      <c r="V11" s="2">
        <f t="shared" si="2"/>
        <v>0</v>
      </c>
      <c r="W11" s="2">
        <f t="shared" si="2"/>
        <v>0</v>
      </c>
      <c r="X11" s="2">
        <f t="shared" si="2"/>
        <v>0</v>
      </c>
      <c r="Y11" s="2">
        <f t="shared" si="2"/>
        <v>0</v>
      </c>
      <c r="Z11" s="2">
        <f t="shared" si="2"/>
        <v>0</v>
      </c>
      <c r="AA11" s="2">
        <f t="shared" si="2"/>
        <v>0</v>
      </c>
      <c r="AB11" s="2">
        <f t="shared" si="2"/>
        <v>0</v>
      </c>
    </row>
    <row r="12" spans="1:28" x14ac:dyDescent="0.25">
      <c r="A12" s="5">
        <v>6</v>
      </c>
      <c r="B12" s="9">
        <v>131.52609959388241</v>
      </c>
      <c r="C12" s="7">
        <v>0.81004844705785217</v>
      </c>
      <c r="D12" s="2">
        <f t="shared" ref="D12:D75" si="4">9.8911*EXP(0.2623*C12)</f>
        <v>12.232680141891137</v>
      </c>
      <c r="E12" s="3">
        <f t="shared" ref="E12:E75" si="5">-11.175+0.25729*(2009-1997)+5.22932*LN(B12)</f>
        <v>17.427405900828788</v>
      </c>
      <c r="F12" s="4">
        <f t="shared" si="0"/>
        <v>17</v>
      </c>
      <c r="G12" s="4">
        <f t="shared" si="3"/>
        <v>6</v>
      </c>
      <c r="H12" s="2"/>
      <c r="I12" s="2"/>
      <c r="J12" s="2">
        <f t="shared" si="1"/>
        <v>0</v>
      </c>
      <c r="K12" s="2">
        <f t="shared" si="1"/>
        <v>0</v>
      </c>
      <c r="L12" s="2">
        <f t="shared" si="1"/>
        <v>0</v>
      </c>
      <c r="M12" s="2">
        <f t="shared" si="1"/>
        <v>0</v>
      </c>
      <c r="N12" s="2">
        <f t="shared" si="1"/>
        <v>0</v>
      </c>
      <c r="O12" s="2">
        <f t="shared" si="1"/>
        <v>0</v>
      </c>
      <c r="P12" s="2">
        <f t="shared" si="1"/>
        <v>0.45176253827585461</v>
      </c>
      <c r="Q12" s="2">
        <f t="shared" si="1"/>
        <v>1.5730889194162285</v>
      </c>
      <c r="R12" s="2">
        <f t="shared" si="1"/>
        <v>2.4671527722134345</v>
      </c>
      <c r="S12" s="2">
        <f t="shared" si="1"/>
        <v>2.6887311823980569</v>
      </c>
      <c r="T12" s="2">
        <f t="shared" si="2"/>
        <v>2.5078849307330904</v>
      </c>
      <c r="U12" s="2">
        <f t="shared" si="2"/>
        <v>1.8326909945592129</v>
      </c>
      <c r="V12" s="2">
        <f t="shared" si="2"/>
        <v>0.55968350973238878</v>
      </c>
      <c r="W12" s="2">
        <f t="shared" si="2"/>
        <v>0.12014366957210236</v>
      </c>
      <c r="X12" s="2">
        <f t="shared" si="2"/>
        <v>3.1541624990768714E-2</v>
      </c>
      <c r="Y12" s="2">
        <f t="shared" si="2"/>
        <v>0</v>
      </c>
      <c r="Z12" s="2">
        <f t="shared" si="2"/>
        <v>0</v>
      </c>
      <c r="AA12" s="2">
        <f t="shared" si="2"/>
        <v>0</v>
      </c>
      <c r="AB12" s="2">
        <f t="shared" si="2"/>
        <v>0</v>
      </c>
    </row>
    <row r="13" spans="1:28" x14ac:dyDescent="0.25">
      <c r="A13" s="5">
        <v>7</v>
      </c>
      <c r="B13" s="9">
        <v>342.55684131579943</v>
      </c>
      <c r="C13" s="7">
        <v>6.7965050624096079</v>
      </c>
      <c r="D13" s="2">
        <f t="shared" si="4"/>
        <v>58.812748391132587</v>
      </c>
      <c r="E13" s="3">
        <f t="shared" si="5"/>
        <v>22.433079891237192</v>
      </c>
      <c r="F13" s="4">
        <f t="shared" si="0"/>
        <v>22</v>
      </c>
      <c r="G13" s="4">
        <f t="shared" si="3"/>
        <v>1</v>
      </c>
      <c r="H13" s="2"/>
      <c r="I13" s="2"/>
      <c r="J13" s="2">
        <f t="shared" si="1"/>
        <v>0</v>
      </c>
      <c r="K13" s="2">
        <f t="shared" si="1"/>
        <v>2.1720012448596311</v>
      </c>
      <c r="L13" s="2">
        <f t="shared" si="1"/>
        <v>7.5631571937923923</v>
      </c>
      <c r="M13" s="2">
        <f t="shared" si="1"/>
        <v>11.861671649353035</v>
      </c>
      <c r="N13" s="2">
        <f t="shared" si="1"/>
        <v>12.926984821604485</v>
      </c>
      <c r="O13" s="2">
        <f t="shared" si="1"/>
        <v>12.057505282102131</v>
      </c>
      <c r="P13" s="2">
        <f t="shared" si="1"/>
        <v>8.8112819996487044</v>
      </c>
      <c r="Q13" s="2">
        <f t="shared" si="1"/>
        <v>2.6908678273891486</v>
      </c>
      <c r="R13" s="2">
        <f t="shared" si="1"/>
        <v>0.57763133895194352</v>
      </c>
      <c r="S13" s="2">
        <f t="shared" si="1"/>
        <v>0.15164703343111813</v>
      </c>
      <c r="T13" s="2">
        <f t="shared" si="2"/>
        <v>0</v>
      </c>
      <c r="U13" s="2">
        <f t="shared" si="2"/>
        <v>0</v>
      </c>
      <c r="V13" s="2">
        <f t="shared" si="2"/>
        <v>0</v>
      </c>
      <c r="W13" s="2">
        <f t="shared" si="2"/>
        <v>0</v>
      </c>
      <c r="X13" s="2">
        <f t="shared" si="2"/>
        <v>0</v>
      </c>
      <c r="Y13" s="2">
        <f t="shared" si="2"/>
        <v>0</v>
      </c>
      <c r="Z13" s="2">
        <f t="shared" si="2"/>
        <v>0</v>
      </c>
      <c r="AA13" s="2">
        <f t="shared" si="2"/>
        <v>0</v>
      </c>
      <c r="AB13" s="2">
        <f t="shared" si="2"/>
        <v>0</v>
      </c>
    </row>
    <row r="14" spans="1:28" x14ac:dyDescent="0.25">
      <c r="A14" s="5">
        <v>8</v>
      </c>
      <c r="B14" s="9">
        <v>306.99836428941427</v>
      </c>
      <c r="C14" s="7">
        <v>3.2169183574404201</v>
      </c>
      <c r="D14" s="2">
        <f t="shared" si="4"/>
        <v>22.998593182137473</v>
      </c>
      <c r="E14" s="3">
        <f t="shared" si="5"/>
        <v>21.859971601273049</v>
      </c>
      <c r="F14" s="4">
        <f t="shared" si="0"/>
        <v>22</v>
      </c>
      <c r="G14" s="4">
        <f t="shared" si="3"/>
        <v>1</v>
      </c>
      <c r="H14" s="2"/>
      <c r="I14" s="2"/>
      <c r="J14" s="2">
        <f t="shared" si="1"/>
        <v>0</v>
      </c>
      <c r="K14" s="2">
        <f t="shared" si="1"/>
        <v>0.84935620912343579</v>
      </c>
      <c r="L14" s="2">
        <f t="shared" si="1"/>
        <v>2.9575556359956399</v>
      </c>
      <c r="M14" s="2">
        <f t="shared" si="1"/>
        <v>4.6384800606375913</v>
      </c>
      <c r="N14" s="2">
        <f t="shared" si="1"/>
        <v>5.0550683842650157</v>
      </c>
      <c r="O14" s="2">
        <f t="shared" si="1"/>
        <v>4.7150603629391181</v>
      </c>
      <c r="P14" s="2">
        <f t="shared" si="1"/>
        <v>3.4456320384028367</v>
      </c>
      <c r="Q14" s="2">
        <f t="shared" si="1"/>
        <v>1.052257820999162</v>
      </c>
      <c r="R14" s="2">
        <f t="shared" si="1"/>
        <v>0.22588143790627699</v>
      </c>
      <c r="S14" s="2">
        <f t="shared" si="1"/>
        <v>5.930123186839769E-2</v>
      </c>
      <c r="T14" s="2">
        <f t="shared" si="2"/>
        <v>0</v>
      </c>
      <c r="U14" s="2">
        <f t="shared" si="2"/>
        <v>0</v>
      </c>
      <c r="V14" s="2">
        <f t="shared" si="2"/>
        <v>0</v>
      </c>
      <c r="W14" s="2">
        <f t="shared" si="2"/>
        <v>0</v>
      </c>
      <c r="X14" s="2">
        <f t="shared" si="2"/>
        <v>0</v>
      </c>
      <c r="Y14" s="2">
        <f t="shared" si="2"/>
        <v>0</v>
      </c>
      <c r="Z14" s="2">
        <f t="shared" si="2"/>
        <v>0</v>
      </c>
      <c r="AA14" s="2">
        <f t="shared" si="2"/>
        <v>0</v>
      </c>
      <c r="AB14" s="2">
        <f t="shared" si="2"/>
        <v>0</v>
      </c>
    </row>
    <row r="15" spans="1:28" x14ac:dyDescent="0.25">
      <c r="A15" s="5">
        <v>9</v>
      </c>
      <c r="B15" s="9">
        <v>127.2495668504785</v>
      </c>
      <c r="C15" s="7">
        <v>-0.13786211793970438</v>
      </c>
      <c r="D15" s="2">
        <f t="shared" si="4"/>
        <v>9.5398153447076766</v>
      </c>
      <c r="E15" s="3">
        <f t="shared" si="5"/>
        <v>17.254550433170458</v>
      </c>
      <c r="F15" s="4">
        <f t="shared" si="0"/>
        <v>17</v>
      </c>
      <c r="G15" s="4">
        <f t="shared" si="3"/>
        <v>6</v>
      </c>
      <c r="H15" s="2"/>
      <c r="I15" s="2"/>
      <c r="J15" s="2">
        <f t="shared" si="1"/>
        <v>0</v>
      </c>
      <c r="K15" s="2">
        <f t="shared" si="1"/>
        <v>0</v>
      </c>
      <c r="L15" s="2">
        <f t="shared" si="1"/>
        <v>0</v>
      </c>
      <c r="M15" s="2">
        <f t="shared" si="1"/>
        <v>0</v>
      </c>
      <c r="N15" s="2">
        <f t="shared" si="1"/>
        <v>0</v>
      </c>
      <c r="O15" s="2">
        <f t="shared" si="1"/>
        <v>0</v>
      </c>
      <c r="P15" s="2">
        <f t="shared" si="1"/>
        <v>0.35231291465304471</v>
      </c>
      <c r="Q15" s="2">
        <f t="shared" si="1"/>
        <v>1.2267939354226032</v>
      </c>
      <c r="R15" s="2">
        <f t="shared" si="1"/>
        <v>1.9240413058377555</v>
      </c>
      <c r="S15" s="2">
        <f t="shared" si="1"/>
        <v>2.0968421224222071</v>
      </c>
      <c r="T15" s="2">
        <f t="shared" si="2"/>
        <v>1.9558068115455511</v>
      </c>
      <c r="U15" s="2">
        <f t="shared" si="2"/>
        <v>1.429248003643186</v>
      </c>
      <c r="V15" s="2">
        <f t="shared" si="2"/>
        <v>0.4364764934906124</v>
      </c>
      <c r="W15" s="2">
        <f t="shared" si="2"/>
        <v>9.3695609568700752E-2</v>
      </c>
      <c r="X15" s="2">
        <f t="shared" si="2"/>
        <v>2.4598148124016266E-2</v>
      </c>
      <c r="Y15" s="2">
        <f t="shared" si="2"/>
        <v>0</v>
      </c>
      <c r="Z15" s="2">
        <f t="shared" si="2"/>
        <v>0</v>
      </c>
      <c r="AA15" s="2">
        <f t="shared" si="2"/>
        <v>0</v>
      </c>
      <c r="AB15" s="2">
        <f t="shared" si="2"/>
        <v>0</v>
      </c>
    </row>
    <row r="16" spans="1:28" x14ac:dyDescent="0.25">
      <c r="A16" s="5">
        <v>10</v>
      </c>
      <c r="B16" s="9">
        <v>313.72374825809197</v>
      </c>
      <c r="C16" s="7">
        <v>3.5365178408091538</v>
      </c>
      <c r="D16" s="2">
        <f t="shared" si="4"/>
        <v>25.009706075766331</v>
      </c>
      <c r="E16" s="3">
        <f t="shared" si="5"/>
        <v>21.973293039251928</v>
      </c>
      <c r="F16" s="4">
        <f t="shared" si="0"/>
        <v>22</v>
      </c>
      <c r="G16" s="4">
        <f t="shared" si="3"/>
        <v>1</v>
      </c>
      <c r="H16" s="2"/>
      <c r="I16" s="2"/>
      <c r="J16" s="2">
        <f t="shared" si="1"/>
        <v>0</v>
      </c>
      <c r="K16" s="2">
        <f t="shared" si="1"/>
        <v>0.9236281965412817</v>
      </c>
      <c r="L16" s="2">
        <f t="shared" si="1"/>
        <v>3.2161792059710073</v>
      </c>
      <c r="M16" s="2">
        <f t="shared" si="1"/>
        <v>5.0440921336418603</v>
      </c>
      <c r="N16" s="2">
        <f t="shared" si="1"/>
        <v>5.4971090397633242</v>
      </c>
      <c r="O16" s="2">
        <f t="shared" si="1"/>
        <v>5.1273690035176251</v>
      </c>
      <c r="P16" s="2">
        <f t="shared" si="1"/>
        <v>3.7469354687585104</v>
      </c>
      <c r="Q16" s="2">
        <f t="shared" si="1"/>
        <v>1.1442725479206695</v>
      </c>
      <c r="R16" s="2">
        <f t="shared" si="1"/>
        <v>0.24563364920925201</v>
      </c>
      <c r="S16" s="2">
        <f t="shared" si="1"/>
        <v>6.448683044280254E-2</v>
      </c>
      <c r="T16" s="2">
        <f t="shared" si="2"/>
        <v>0</v>
      </c>
      <c r="U16" s="2">
        <f t="shared" si="2"/>
        <v>0</v>
      </c>
      <c r="V16" s="2">
        <f t="shared" si="2"/>
        <v>0</v>
      </c>
      <c r="W16" s="2">
        <f t="shared" si="2"/>
        <v>0</v>
      </c>
      <c r="X16" s="2">
        <f t="shared" si="2"/>
        <v>0</v>
      </c>
      <c r="Y16" s="2">
        <f t="shared" si="2"/>
        <v>0</v>
      </c>
      <c r="Z16" s="2">
        <f t="shared" si="2"/>
        <v>0</v>
      </c>
      <c r="AA16" s="2">
        <f t="shared" si="2"/>
        <v>0</v>
      </c>
      <c r="AB16" s="2">
        <f t="shared" si="2"/>
        <v>0</v>
      </c>
    </row>
    <row r="17" spans="1:28" x14ac:dyDescent="0.25">
      <c r="A17" s="5">
        <v>11</v>
      </c>
      <c r="B17" s="9">
        <v>381.83267873313298</v>
      </c>
      <c r="C17" s="7">
        <v>6.5073378867369343</v>
      </c>
      <c r="D17" s="2">
        <f t="shared" si="4"/>
        <v>54.516864305348179</v>
      </c>
      <c r="E17" s="3">
        <f t="shared" si="5"/>
        <v>23.000695880953767</v>
      </c>
      <c r="F17" s="4">
        <f t="shared" si="0"/>
        <v>23</v>
      </c>
      <c r="G17" s="4">
        <f t="shared" si="3"/>
        <v>0</v>
      </c>
      <c r="H17" s="2"/>
      <c r="I17" s="2"/>
      <c r="J17" s="2">
        <f t="shared" si="1"/>
        <v>2.0133508529404667</v>
      </c>
      <c r="K17" s="2">
        <f t="shared" si="1"/>
        <v>7.0107183516042708</v>
      </c>
      <c r="L17" s="2">
        <f t="shared" si="1"/>
        <v>10.995254624758777</v>
      </c>
      <c r="M17" s="2">
        <f t="shared" si="1"/>
        <v>11.982753683093703</v>
      </c>
      <c r="N17" s="2">
        <f t="shared" si="1"/>
        <v>11.176783899874502</v>
      </c>
      <c r="O17" s="2">
        <f t="shared" si="1"/>
        <v>8.1676758572199546</v>
      </c>
      <c r="P17" s="2">
        <f t="shared" si="1"/>
        <v>2.4943176474901732</v>
      </c>
      <c r="Q17" s="2">
        <f t="shared" si="1"/>
        <v>0.53543917238371475</v>
      </c>
      <c r="R17" s="2">
        <f t="shared" si="1"/>
        <v>0.14057021598261779</v>
      </c>
      <c r="S17" s="2">
        <f t="shared" si="1"/>
        <v>0</v>
      </c>
      <c r="T17" s="2">
        <f t="shared" si="2"/>
        <v>0</v>
      </c>
      <c r="U17" s="2">
        <f t="shared" si="2"/>
        <v>0</v>
      </c>
      <c r="V17" s="2">
        <f t="shared" si="2"/>
        <v>0</v>
      </c>
      <c r="W17" s="2">
        <f t="shared" si="2"/>
        <v>0</v>
      </c>
      <c r="X17" s="2">
        <f t="shared" si="2"/>
        <v>0</v>
      </c>
      <c r="Y17" s="2">
        <f t="shared" si="2"/>
        <v>0</v>
      </c>
      <c r="Z17" s="2">
        <f t="shared" si="2"/>
        <v>0</v>
      </c>
      <c r="AA17" s="2">
        <f t="shared" si="2"/>
        <v>0</v>
      </c>
      <c r="AB17" s="2">
        <f t="shared" si="2"/>
        <v>0</v>
      </c>
    </row>
    <row r="18" spans="1:28" x14ac:dyDescent="0.25">
      <c r="A18" s="5">
        <v>12</v>
      </c>
      <c r="B18" s="9">
        <v>105.62211267418735</v>
      </c>
      <c r="C18" s="7">
        <v>-6.2394447935361086E-2</v>
      </c>
      <c r="D18" s="2">
        <f t="shared" si="4"/>
        <v>9.7305390862832297</v>
      </c>
      <c r="E18" s="3">
        <f t="shared" si="5"/>
        <v>16.280419620728992</v>
      </c>
      <c r="F18" s="4">
        <f t="shared" si="0"/>
        <v>16</v>
      </c>
      <c r="G18" s="4">
        <f t="shared" si="3"/>
        <v>7</v>
      </c>
      <c r="H18" s="2"/>
      <c r="I18" s="2"/>
      <c r="J18" s="2">
        <f t="shared" si="1"/>
        <v>0</v>
      </c>
      <c r="K18" s="2">
        <f t="shared" si="1"/>
        <v>0</v>
      </c>
      <c r="L18" s="2">
        <f t="shared" si="1"/>
        <v>0</v>
      </c>
      <c r="M18" s="2">
        <f t="shared" si="1"/>
        <v>0</v>
      </c>
      <c r="N18" s="2">
        <f t="shared" si="1"/>
        <v>0</v>
      </c>
      <c r="O18" s="2">
        <f t="shared" si="1"/>
        <v>0</v>
      </c>
      <c r="P18" s="2">
        <f t="shared" si="1"/>
        <v>0</v>
      </c>
      <c r="Q18" s="2">
        <f t="shared" si="1"/>
        <v>0.35935649305158196</v>
      </c>
      <c r="R18" s="2">
        <f t="shared" si="1"/>
        <v>1.2513204824312723</v>
      </c>
      <c r="S18" s="2">
        <f t="shared" si="1"/>
        <v>1.9625074965904796</v>
      </c>
      <c r="T18" s="2">
        <f t="shared" si="2"/>
        <v>2.1387630150842902</v>
      </c>
      <c r="U18" s="2">
        <f t="shared" si="2"/>
        <v>1.9949080707857374</v>
      </c>
      <c r="V18" s="2">
        <f t="shared" si="2"/>
        <v>1.4578220920342617</v>
      </c>
      <c r="W18" s="2">
        <f t="shared" si="2"/>
        <v>0.44520270326934669</v>
      </c>
      <c r="X18" s="2">
        <f t="shared" si="2"/>
        <v>9.5568809057416049E-2</v>
      </c>
      <c r="Y18" s="2">
        <f t="shared" si="2"/>
        <v>2.5089923978843968E-2</v>
      </c>
      <c r="Z18" s="2">
        <f t="shared" si="2"/>
        <v>0</v>
      </c>
      <c r="AA18" s="2">
        <f t="shared" si="2"/>
        <v>0</v>
      </c>
      <c r="AB18" s="2">
        <f t="shared" si="2"/>
        <v>0</v>
      </c>
    </row>
    <row r="19" spans="1:28" x14ac:dyDescent="0.25">
      <c r="A19" s="6">
        <v>13</v>
      </c>
      <c r="B19" s="10">
        <v>268.41496460750631</v>
      </c>
      <c r="C19" s="8">
        <v>-0.30436955353144413</v>
      </c>
      <c r="D19" s="2">
        <f t="shared" si="4"/>
        <v>9.1321324181465915</v>
      </c>
      <c r="E19" s="3">
        <f t="shared" si="5"/>
        <v>21.157630725281503</v>
      </c>
      <c r="F19" s="4">
        <f t="shared" si="0"/>
        <v>21</v>
      </c>
      <c r="G19" s="4">
        <f t="shared" si="3"/>
        <v>2</v>
      </c>
      <c r="H19" s="4"/>
      <c r="I19" s="2"/>
      <c r="J19" s="2">
        <f t="shared" si="1"/>
        <v>0</v>
      </c>
      <c r="K19" s="2">
        <f t="shared" si="1"/>
        <v>0</v>
      </c>
      <c r="L19" s="2">
        <f t="shared" si="1"/>
        <v>0.33725686221166273</v>
      </c>
      <c r="M19" s="2">
        <f t="shared" si="1"/>
        <v>1.1743670357596092</v>
      </c>
      <c r="N19" s="2">
        <f t="shared" si="1"/>
        <v>1.841817618895691</v>
      </c>
      <c r="O19" s="2">
        <f t="shared" si="1"/>
        <v>2.0072338121859006</v>
      </c>
      <c r="P19" s="2">
        <f t="shared" si="1"/>
        <v>1.8722256293205375</v>
      </c>
      <c r="Q19" s="2">
        <f t="shared" si="1"/>
        <v>1.36816925234114</v>
      </c>
      <c r="R19" s="2">
        <f t="shared" si="1"/>
        <v>0.41782372005510882</v>
      </c>
      <c r="S19" s="2">
        <f t="shared" si="1"/>
        <v>8.9691538322596007E-2</v>
      </c>
      <c r="T19" s="2">
        <f t="shared" si="2"/>
        <v>2.3546949054346084E-2</v>
      </c>
      <c r="U19" s="2">
        <f t="shared" si="2"/>
        <v>0</v>
      </c>
      <c r="V19" s="2">
        <f t="shared" si="2"/>
        <v>0</v>
      </c>
      <c r="W19" s="2">
        <f t="shared" si="2"/>
        <v>0</v>
      </c>
      <c r="X19" s="2">
        <f t="shared" si="2"/>
        <v>0</v>
      </c>
      <c r="Y19" s="2">
        <f t="shared" si="2"/>
        <v>0</v>
      </c>
      <c r="Z19" s="2">
        <f t="shared" si="2"/>
        <v>0</v>
      </c>
      <c r="AA19" s="2">
        <f t="shared" si="2"/>
        <v>0</v>
      </c>
      <c r="AB19" s="2">
        <f t="shared" si="2"/>
        <v>0</v>
      </c>
    </row>
    <row r="20" spans="1:28" x14ac:dyDescent="0.25">
      <c r="A20" s="5">
        <v>16</v>
      </c>
      <c r="B20" s="9">
        <v>128.24305647718708</v>
      </c>
      <c r="C20" s="7">
        <v>-0.42205543011428404</v>
      </c>
      <c r="D20" s="2">
        <f t="shared" si="4"/>
        <v>8.8545391300885079</v>
      </c>
      <c r="E20" s="3">
        <f t="shared" si="5"/>
        <v>17.295219328362748</v>
      </c>
      <c r="F20" s="4">
        <f t="shared" si="0"/>
        <v>17</v>
      </c>
      <c r="G20" s="4">
        <f t="shared" si="3"/>
        <v>6</v>
      </c>
      <c r="H20" s="4"/>
      <c r="I20" s="2"/>
      <c r="J20" s="2">
        <f t="shared" ref="J20:S29" si="6">IF(J$7-$G20&lt;0, 0, $D20*HLOOKUP(J$7-$G20,$J$7:$AB$8,2))</f>
        <v>0</v>
      </c>
      <c r="K20" s="2">
        <f t="shared" si="6"/>
        <v>0</v>
      </c>
      <c r="L20" s="2">
        <f t="shared" si="6"/>
        <v>0</v>
      </c>
      <c r="M20" s="2">
        <f t="shared" si="6"/>
        <v>0</v>
      </c>
      <c r="N20" s="2">
        <f t="shared" si="6"/>
        <v>0</v>
      </c>
      <c r="O20" s="2">
        <f t="shared" si="6"/>
        <v>0</v>
      </c>
      <c r="P20" s="2">
        <f t="shared" si="6"/>
        <v>0.32700512285717709</v>
      </c>
      <c r="Q20" s="2">
        <f t="shared" si="6"/>
        <v>1.1386693047241128</v>
      </c>
      <c r="R20" s="2">
        <f t="shared" si="6"/>
        <v>1.7858311104415865</v>
      </c>
      <c r="S20" s="2">
        <f t="shared" si="6"/>
        <v>1.9462190778048225</v>
      </c>
      <c r="T20" s="2">
        <f t="shared" ref="T20:AB29" si="7">IF(T$7-$G20&lt;0, 0, $D20*HLOOKUP(T$7-$G20,$J$7:$AB$8,2))</f>
        <v>1.8153147957241076</v>
      </c>
      <c r="U20" s="2">
        <f t="shared" si="7"/>
        <v>1.3265804334336686</v>
      </c>
      <c r="V20" s="2">
        <f t="shared" si="7"/>
        <v>0.40512295587780861</v>
      </c>
      <c r="W20" s="2">
        <f t="shared" si="7"/>
        <v>8.6965146731462009E-2</v>
      </c>
      <c r="X20" s="2">
        <f t="shared" si="7"/>
        <v>2.2831182493762339E-2</v>
      </c>
      <c r="Y20" s="2">
        <f t="shared" si="7"/>
        <v>0</v>
      </c>
      <c r="Z20" s="2">
        <f t="shared" si="7"/>
        <v>0</v>
      </c>
      <c r="AA20" s="2">
        <f t="shared" si="7"/>
        <v>0</v>
      </c>
      <c r="AB20" s="2">
        <f t="shared" si="7"/>
        <v>0</v>
      </c>
    </row>
    <row r="21" spans="1:28" x14ac:dyDescent="0.25">
      <c r="A21" s="5">
        <v>17</v>
      </c>
      <c r="B21" s="9">
        <v>154.60554313823587</v>
      </c>
      <c r="C21" s="7">
        <v>-0.50426957606578071</v>
      </c>
      <c r="D21" s="2">
        <f t="shared" si="4"/>
        <v>8.6656371603390951</v>
      </c>
      <c r="E21" s="3">
        <f t="shared" si="5"/>
        <v>18.272838862502528</v>
      </c>
      <c r="F21" s="4">
        <f t="shared" si="0"/>
        <v>18</v>
      </c>
      <c r="G21" s="4">
        <f t="shared" si="3"/>
        <v>5</v>
      </c>
      <c r="H21" s="4"/>
      <c r="I21" s="2"/>
      <c r="J21" s="2">
        <f t="shared" si="6"/>
        <v>0</v>
      </c>
      <c r="K21" s="2">
        <f t="shared" si="6"/>
        <v>0</v>
      </c>
      <c r="L21" s="2">
        <f t="shared" si="6"/>
        <v>0</v>
      </c>
      <c r="M21" s="2">
        <f t="shared" si="6"/>
        <v>0</v>
      </c>
      <c r="N21" s="2">
        <f t="shared" si="6"/>
        <v>0</v>
      </c>
      <c r="O21" s="2">
        <f t="shared" si="6"/>
        <v>0.32002882393090515</v>
      </c>
      <c r="P21" s="2">
        <f t="shared" si="6"/>
        <v>1.1143770325464835</v>
      </c>
      <c r="Q21" s="2">
        <f t="shared" si="6"/>
        <v>1.747732344436266</v>
      </c>
      <c r="R21" s="2">
        <f t="shared" si="6"/>
        <v>1.9046986088159932</v>
      </c>
      <c r="S21" s="2">
        <f t="shared" si="6"/>
        <v>1.7765870273344151</v>
      </c>
      <c r="T21" s="2">
        <f t="shared" si="7"/>
        <v>1.2982792815357556</v>
      </c>
      <c r="U21" s="2">
        <f t="shared" si="7"/>
        <v>0.39648009787789623</v>
      </c>
      <c r="V21" s="2">
        <f t="shared" si="7"/>
        <v>8.5109839834539902E-2</v>
      </c>
      <c r="W21" s="2">
        <f t="shared" si="7"/>
        <v>2.2344104026840832E-2</v>
      </c>
      <c r="X21" s="2">
        <f t="shared" si="7"/>
        <v>0</v>
      </c>
      <c r="Y21" s="2">
        <f t="shared" si="7"/>
        <v>0</v>
      </c>
      <c r="Z21" s="2">
        <f t="shared" si="7"/>
        <v>0</v>
      </c>
      <c r="AA21" s="2">
        <f t="shared" si="7"/>
        <v>0</v>
      </c>
      <c r="AB21" s="2">
        <f t="shared" si="7"/>
        <v>0</v>
      </c>
    </row>
    <row r="22" spans="1:28" x14ac:dyDescent="0.25">
      <c r="A22" s="5">
        <v>18</v>
      </c>
      <c r="B22" s="9">
        <v>252.82640780258268</v>
      </c>
      <c r="C22" s="7">
        <v>-9.5818718232834499E-2</v>
      </c>
      <c r="D22" s="2">
        <f t="shared" si="4"/>
        <v>9.6456025106955323</v>
      </c>
      <c r="E22" s="3">
        <f t="shared" si="5"/>
        <v>20.844755069340842</v>
      </c>
      <c r="F22" s="4">
        <f t="shared" si="0"/>
        <v>21</v>
      </c>
      <c r="G22" s="4">
        <f t="shared" si="3"/>
        <v>2</v>
      </c>
      <c r="H22" s="4"/>
      <c r="I22" s="2"/>
      <c r="J22" s="2">
        <f t="shared" si="6"/>
        <v>0</v>
      </c>
      <c r="K22" s="2">
        <f t="shared" si="6"/>
        <v>0</v>
      </c>
      <c r="L22" s="2">
        <f t="shared" si="6"/>
        <v>0.35621971823732401</v>
      </c>
      <c r="M22" s="2">
        <f t="shared" si="6"/>
        <v>1.2403978731289489</v>
      </c>
      <c r="N22" s="2">
        <f t="shared" si="6"/>
        <v>1.9453770308631948</v>
      </c>
      <c r="O22" s="2">
        <f t="shared" si="6"/>
        <v>2.1200940384855573</v>
      </c>
      <c r="P22" s="2">
        <f t="shared" si="6"/>
        <v>1.9774947847753399</v>
      </c>
      <c r="Q22" s="2">
        <f t="shared" si="6"/>
        <v>1.4450969577723758</v>
      </c>
      <c r="R22" s="2">
        <f t="shared" si="6"/>
        <v>0.44131658835600246</v>
      </c>
      <c r="S22" s="2">
        <f t="shared" si="6"/>
        <v>9.4734601692094009E-2</v>
      </c>
      <c r="T22" s="2">
        <f t="shared" si="7"/>
        <v>2.4870917384695167E-2</v>
      </c>
      <c r="U22" s="2">
        <f t="shared" si="7"/>
        <v>0</v>
      </c>
      <c r="V22" s="2">
        <f t="shared" si="7"/>
        <v>0</v>
      </c>
      <c r="W22" s="2">
        <f t="shared" si="7"/>
        <v>0</v>
      </c>
      <c r="X22" s="2">
        <f t="shared" si="7"/>
        <v>0</v>
      </c>
      <c r="Y22" s="2">
        <f t="shared" si="7"/>
        <v>0</v>
      </c>
      <c r="Z22" s="2">
        <f t="shared" si="7"/>
        <v>0</v>
      </c>
      <c r="AA22" s="2">
        <f t="shared" si="7"/>
        <v>0</v>
      </c>
      <c r="AB22" s="2">
        <f t="shared" si="7"/>
        <v>0</v>
      </c>
    </row>
    <row r="23" spans="1:28" x14ac:dyDescent="0.25">
      <c r="A23" s="5">
        <v>20</v>
      </c>
      <c r="B23" s="9">
        <v>181.42261128456016</v>
      </c>
      <c r="C23" s="7">
        <v>1.7328758526490446</v>
      </c>
      <c r="D23" s="2">
        <f t="shared" si="4"/>
        <v>15.582814915483894</v>
      </c>
      <c r="E23" s="3">
        <f t="shared" si="5"/>
        <v>19.109280040603903</v>
      </c>
      <c r="F23" s="4">
        <f t="shared" si="0"/>
        <v>19</v>
      </c>
      <c r="G23" s="4">
        <f t="shared" si="3"/>
        <v>4</v>
      </c>
      <c r="H23" s="4"/>
      <c r="I23" s="2"/>
      <c r="J23" s="2">
        <f t="shared" si="6"/>
        <v>0</v>
      </c>
      <c r="K23" s="2">
        <f t="shared" si="6"/>
        <v>0</v>
      </c>
      <c r="L23" s="2">
        <f t="shared" si="6"/>
        <v>0</v>
      </c>
      <c r="M23" s="2">
        <f t="shared" si="6"/>
        <v>0</v>
      </c>
      <c r="N23" s="2">
        <f t="shared" si="6"/>
        <v>0.57548566119979727</v>
      </c>
      <c r="O23" s="2">
        <f t="shared" si="6"/>
        <v>2.0039070091365918</v>
      </c>
      <c r="P23" s="2">
        <f t="shared" si="6"/>
        <v>3.1428259851222946</v>
      </c>
      <c r="Q23" s="2">
        <f t="shared" si="6"/>
        <v>3.4250875431066223</v>
      </c>
      <c r="R23" s="2">
        <f t="shared" si="6"/>
        <v>3.1947133622103565</v>
      </c>
      <c r="S23" s="2">
        <f t="shared" si="6"/>
        <v>2.3346056820116656</v>
      </c>
      <c r="T23" s="2">
        <f t="shared" si="7"/>
        <v>0.71296269028905823</v>
      </c>
      <c r="U23" s="2">
        <f t="shared" si="7"/>
        <v>0.15304712822481206</v>
      </c>
      <c r="V23" s="2">
        <f t="shared" si="7"/>
        <v>4.0179854182696276E-2</v>
      </c>
      <c r="W23" s="2">
        <f t="shared" si="7"/>
        <v>0</v>
      </c>
      <c r="X23" s="2">
        <f t="shared" si="7"/>
        <v>0</v>
      </c>
      <c r="Y23" s="2">
        <f t="shared" si="7"/>
        <v>0</v>
      </c>
      <c r="Z23" s="2">
        <f t="shared" si="7"/>
        <v>0</v>
      </c>
      <c r="AA23" s="2">
        <f t="shared" si="7"/>
        <v>0</v>
      </c>
      <c r="AB23" s="2">
        <f t="shared" si="7"/>
        <v>0</v>
      </c>
    </row>
    <row r="24" spans="1:28" x14ac:dyDescent="0.25">
      <c r="A24" s="5">
        <v>21</v>
      </c>
      <c r="B24" s="9">
        <v>220.59327244569297</v>
      </c>
      <c r="C24" s="7">
        <v>0.85269360234488545</v>
      </c>
      <c r="D24" s="2">
        <f t="shared" si="4"/>
        <v>12.370280906078349</v>
      </c>
      <c r="E24" s="3">
        <f t="shared" si="5"/>
        <v>20.131567290897681</v>
      </c>
      <c r="F24" s="4">
        <f t="shared" si="0"/>
        <v>20</v>
      </c>
      <c r="G24" s="4">
        <f t="shared" si="3"/>
        <v>3</v>
      </c>
      <c r="H24" s="4"/>
      <c r="I24" s="2"/>
      <c r="J24" s="2">
        <f t="shared" si="6"/>
        <v>0</v>
      </c>
      <c r="K24" s="2">
        <f t="shared" si="6"/>
        <v>0</v>
      </c>
      <c r="L24" s="2">
        <f t="shared" si="6"/>
        <v>0</v>
      </c>
      <c r="M24" s="2">
        <f t="shared" si="6"/>
        <v>0.45684424316610461</v>
      </c>
      <c r="N24" s="2">
        <f t="shared" si="6"/>
        <v>1.5907839980854437</v>
      </c>
      <c r="O24" s="2">
        <f t="shared" si="6"/>
        <v>2.4949048349572807</v>
      </c>
      <c r="P24" s="2">
        <f t="shared" si="6"/>
        <v>2.7189756963639686</v>
      </c>
      <c r="Q24" s="2">
        <f t="shared" si="6"/>
        <v>2.5360951740288917</v>
      </c>
      <c r="R24" s="2">
        <f t="shared" si="6"/>
        <v>1.8533062381890022</v>
      </c>
      <c r="S24" s="2">
        <f t="shared" si="6"/>
        <v>0.56597917656491104</v>
      </c>
      <c r="T24" s="2">
        <f t="shared" si="7"/>
        <v>0.12149511999454604</v>
      </c>
      <c r="U24" s="2">
        <f t="shared" si="7"/>
        <v>3.1896424728201013E-2</v>
      </c>
      <c r="V24" s="2">
        <f t="shared" si="7"/>
        <v>0</v>
      </c>
      <c r="W24" s="2">
        <f t="shared" si="7"/>
        <v>0</v>
      </c>
      <c r="X24" s="2">
        <f t="shared" si="7"/>
        <v>0</v>
      </c>
      <c r="Y24" s="2">
        <f t="shared" si="7"/>
        <v>0</v>
      </c>
      <c r="Z24" s="2">
        <f t="shared" si="7"/>
        <v>0</v>
      </c>
      <c r="AA24" s="2">
        <f t="shared" si="7"/>
        <v>0</v>
      </c>
      <c r="AB24" s="2">
        <f t="shared" si="7"/>
        <v>0</v>
      </c>
    </row>
    <row r="25" spans="1:28" x14ac:dyDescent="0.25">
      <c r="A25" s="5">
        <v>22</v>
      </c>
      <c r="B25" s="9">
        <v>188.98446721461795</v>
      </c>
      <c r="C25" s="7">
        <v>-0.15933590030610389</v>
      </c>
      <c r="D25" s="2">
        <f t="shared" si="4"/>
        <v>9.4862326830705026</v>
      </c>
      <c r="E25" s="3">
        <f t="shared" si="5"/>
        <v>19.322822716436274</v>
      </c>
      <c r="F25" s="4">
        <f t="shared" si="0"/>
        <v>19</v>
      </c>
      <c r="G25" s="4">
        <f t="shared" si="3"/>
        <v>4</v>
      </c>
      <c r="H25" s="4"/>
      <c r="I25" s="2"/>
      <c r="J25" s="2">
        <f t="shared" si="6"/>
        <v>0</v>
      </c>
      <c r="K25" s="2">
        <f t="shared" si="6"/>
        <v>0</v>
      </c>
      <c r="L25" s="2">
        <f t="shared" si="6"/>
        <v>0</v>
      </c>
      <c r="M25" s="2">
        <f t="shared" si="6"/>
        <v>0</v>
      </c>
      <c r="N25" s="2">
        <f t="shared" si="6"/>
        <v>0.35033406464241701</v>
      </c>
      <c r="O25" s="2">
        <f t="shared" si="6"/>
        <v>1.2199033529569001</v>
      </c>
      <c r="P25" s="2">
        <f t="shared" si="6"/>
        <v>1.913234466235368</v>
      </c>
      <c r="Q25" s="2">
        <f t="shared" si="6"/>
        <v>2.0850647055758054</v>
      </c>
      <c r="R25" s="2">
        <f t="shared" si="6"/>
        <v>1.9448215533593052</v>
      </c>
      <c r="S25" s="2">
        <f t="shared" si="6"/>
        <v>1.421220289331367</v>
      </c>
      <c r="T25" s="2">
        <f t="shared" si="7"/>
        <v>0.43402491854726072</v>
      </c>
      <c r="U25" s="2">
        <f t="shared" si="7"/>
        <v>9.3169345698489295E-2</v>
      </c>
      <c r="V25" s="2">
        <f t="shared" si="7"/>
        <v>2.4459986723590267E-2</v>
      </c>
      <c r="W25" s="2">
        <f t="shared" si="7"/>
        <v>0</v>
      </c>
      <c r="X25" s="2">
        <f t="shared" si="7"/>
        <v>0</v>
      </c>
      <c r="Y25" s="2">
        <f t="shared" si="7"/>
        <v>0</v>
      </c>
      <c r="Z25" s="2">
        <f t="shared" si="7"/>
        <v>0</v>
      </c>
      <c r="AA25" s="2">
        <f t="shared" si="7"/>
        <v>0</v>
      </c>
      <c r="AB25" s="2">
        <f t="shared" si="7"/>
        <v>0</v>
      </c>
    </row>
    <row r="26" spans="1:28" x14ac:dyDescent="0.25">
      <c r="A26" s="5">
        <v>23</v>
      </c>
      <c r="B26" s="9">
        <v>168.88443923830263</v>
      </c>
      <c r="C26" s="7">
        <v>0.52662500073412843</v>
      </c>
      <c r="D26" s="2">
        <f t="shared" si="4"/>
        <v>11.35625962372194</v>
      </c>
      <c r="E26" s="3">
        <f t="shared" si="5"/>
        <v>18.734784960314261</v>
      </c>
      <c r="F26" s="4">
        <f t="shared" si="0"/>
        <v>19</v>
      </c>
      <c r="G26" s="4">
        <f t="shared" si="3"/>
        <v>4</v>
      </c>
      <c r="H26" s="4"/>
      <c r="I26" s="2"/>
      <c r="J26" s="2">
        <f t="shared" si="6"/>
        <v>0</v>
      </c>
      <c r="K26" s="2">
        <f t="shared" si="6"/>
        <v>0</v>
      </c>
      <c r="L26" s="2">
        <f t="shared" si="6"/>
        <v>0</v>
      </c>
      <c r="M26" s="2">
        <f t="shared" si="6"/>
        <v>0</v>
      </c>
      <c r="N26" s="2">
        <f t="shared" si="6"/>
        <v>0.41939563639559779</v>
      </c>
      <c r="O26" s="2">
        <f t="shared" si="6"/>
        <v>1.4603836585993744</v>
      </c>
      <c r="P26" s="2">
        <f t="shared" si="6"/>
        <v>2.2903915648618955</v>
      </c>
      <c r="Q26" s="2">
        <f t="shared" si="6"/>
        <v>2.496094806006163</v>
      </c>
      <c r="R26" s="2">
        <f t="shared" si="6"/>
        <v>2.3282054340891101</v>
      </c>
      <c r="S26" s="2">
        <f t="shared" si="6"/>
        <v>1.7013863276779866</v>
      </c>
      <c r="T26" s="2">
        <f t="shared" si="7"/>
        <v>0.51958452031055125</v>
      </c>
      <c r="U26" s="2">
        <f t="shared" si="7"/>
        <v>0.11153587668291035</v>
      </c>
      <c r="V26" s="2">
        <f t="shared" si="7"/>
        <v>2.9281799098351127E-2</v>
      </c>
      <c r="W26" s="2">
        <f t="shared" si="7"/>
        <v>0</v>
      </c>
      <c r="X26" s="2">
        <f t="shared" si="7"/>
        <v>0</v>
      </c>
      <c r="Y26" s="2">
        <f t="shared" si="7"/>
        <v>0</v>
      </c>
      <c r="Z26" s="2">
        <f t="shared" si="7"/>
        <v>0</v>
      </c>
      <c r="AA26" s="2">
        <f t="shared" si="7"/>
        <v>0</v>
      </c>
      <c r="AB26" s="2">
        <f t="shared" si="7"/>
        <v>0</v>
      </c>
    </row>
    <row r="27" spans="1:28" x14ac:dyDescent="0.25">
      <c r="A27" s="6">
        <v>24</v>
      </c>
      <c r="B27" s="10">
        <v>211.09681469510633</v>
      </c>
      <c r="C27" s="8">
        <v>3.3470380117271361</v>
      </c>
      <c r="D27" s="2">
        <f t="shared" si="4"/>
        <v>23.797093071952336</v>
      </c>
      <c r="E27" s="3">
        <f t="shared" si="5"/>
        <v>19.901457631932804</v>
      </c>
      <c r="F27" s="4">
        <f t="shared" si="0"/>
        <v>20</v>
      </c>
      <c r="G27" s="4">
        <f t="shared" si="3"/>
        <v>3</v>
      </c>
      <c r="H27" s="4"/>
      <c r="I27" s="2"/>
      <c r="J27" s="2">
        <f t="shared" si="6"/>
        <v>0</v>
      </c>
      <c r="K27" s="2">
        <f t="shared" si="6"/>
        <v>0</v>
      </c>
      <c r="L27" s="2">
        <f t="shared" si="6"/>
        <v>0</v>
      </c>
      <c r="M27" s="2">
        <f t="shared" si="6"/>
        <v>0.87884544066153636</v>
      </c>
      <c r="N27" s="2">
        <f t="shared" si="6"/>
        <v>3.0602405189691804</v>
      </c>
      <c r="O27" s="2">
        <f t="shared" si="6"/>
        <v>4.7995258162625154</v>
      </c>
      <c r="P27" s="2">
        <f t="shared" si="6"/>
        <v>5.2305778824275926</v>
      </c>
      <c r="Q27" s="2">
        <f t="shared" si="6"/>
        <v>4.8787649491483949</v>
      </c>
      <c r="R27" s="2">
        <f t="shared" si="6"/>
        <v>3.5652626949920463</v>
      </c>
      <c r="S27" s="2">
        <f t="shared" si="6"/>
        <v>1.0887916971136908</v>
      </c>
      <c r="T27" s="2">
        <f t="shared" si="7"/>
        <v>0.23372393078620984</v>
      </c>
      <c r="U27" s="2">
        <f t="shared" si="7"/>
        <v>6.1360141591170585E-2</v>
      </c>
      <c r="V27" s="2">
        <f t="shared" si="7"/>
        <v>0</v>
      </c>
      <c r="W27" s="2">
        <f t="shared" si="7"/>
        <v>0</v>
      </c>
      <c r="X27" s="2">
        <f t="shared" si="7"/>
        <v>0</v>
      </c>
      <c r="Y27" s="2">
        <f t="shared" si="7"/>
        <v>0</v>
      </c>
      <c r="Z27" s="2">
        <f t="shared" si="7"/>
        <v>0</v>
      </c>
      <c r="AA27" s="2">
        <f t="shared" si="7"/>
        <v>0</v>
      </c>
      <c r="AB27" s="2">
        <f t="shared" si="7"/>
        <v>0</v>
      </c>
    </row>
    <row r="28" spans="1:28" x14ac:dyDescent="0.25">
      <c r="A28" s="5">
        <v>26</v>
      </c>
      <c r="B28" s="9">
        <v>227.87184642337567</v>
      </c>
      <c r="C28" s="7">
        <v>1.4737444571663332</v>
      </c>
      <c r="D28" s="2">
        <f t="shared" si="4"/>
        <v>14.558842398678246</v>
      </c>
      <c r="E28" s="3">
        <f t="shared" si="5"/>
        <v>20.301325577072451</v>
      </c>
      <c r="F28" s="4">
        <f t="shared" si="0"/>
        <v>20</v>
      </c>
      <c r="G28" s="4">
        <f t="shared" si="3"/>
        <v>3</v>
      </c>
      <c r="H28" s="4"/>
      <c r="I28" s="2"/>
      <c r="J28" s="2">
        <f t="shared" si="6"/>
        <v>0</v>
      </c>
      <c r="K28" s="2">
        <f t="shared" si="6"/>
        <v>0</v>
      </c>
      <c r="L28" s="2">
        <f t="shared" si="6"/>
        <v>0</v>
      </c>
      <c r="M28" s="2">
        <f t="shared" si="6"/>
        <v>0.53766954748219298</v>
      </c>
      <c r="N28" s="2">
        <f t="shared" si="6"/>
        <v>1.8722269683532571</v>
      </c>
      <c r="O28" s="2">
        <f t="shared" si="6"/>
        <v>2.936305696501647</v>
      </c>
      <c r="P28" s="2">
        <f t="shared" si="6"/>
        <v>3.2000193811078792</v>
      </c>
      <c r="Q28" s="2">
        <f t="shared" si="6"/>
        <v>2.9847834683036631</v>
      </c>
      <c r="R28" s="2">
        <f t="shared" si="6"/>
        <v>2.1811948849943144</v>
      </c>
      <c r="S28" s="2">
        <f t="shared" si="6"/>
        <v>0.66611273382590386</v>
      </c>
      <c r="T28" s="2">
        <f t="shared" si="7"/>
        <v>0.142990148537367</v>
      </c>
      <c r="U28" s="2">
        <f t="shared" si="7"/>
        <v>3.7539569572021883E-2</v>
      </c>
      <c r="V28" s="2">
        <f t="shared" si="7"/>
        <v>0</v>
      </c>
      <c r="W28" s="2">
        <f t="shared" si="7"/>
        <v>0</v>
      </c>
      <c r="X28" s="2">
        <f t="shared" si="7"/>
        <v>0</v>
      </c>
      <c r="Y28" s="2">
        <f t="shared" si="7"/>
        <v>0</v>
      </c>
      <c r="Z28" s="2">
        <f t="shared" si="7"/>
        <v>0</v>
      </c>
      <c r="AA28" s="2">
        <f t="shared" si="7"/>
        <v>0</v>
      </c>
      <c r="AB28" s="2">
        <f t="shared" si="7"/>
        <v>0</v>
      </c>
    </row>
    <row r="29" spans="1:28" x14ac:dyDescent="0.25">
      <c r="A29" s="5">
        <v>27</v>
      </c>
      <c r="B29" s="9">
        <v>192.84146654709042</v>
      </c>
      <c r="C29" s="7">
        <v>1.4864560066170327</v>
      </c>
      <c r="D29" s="2">
        <f t="shared" si="4"/>
        <v>14.607466081380286</v>
      </c>
      <c r="E29" s="3">
        <f t="shared" si="5"/>
        <v>19.42847384191392</v>
      </c>
      <c r="F29" s="4">
        <f t="shared" si="0"/>
        <v>19</v>
      </c>
      <c r="G29" s="4">
        <f t="shared" si="3"/>
        <v>4</v>
      </c>
      <c r="H29" s="4"/>
      <c r="I29" s="2"/>
      <c r="J29" s="2">
        <f t="shared" si="6"/>
        <v>0</v>
      </c>
      <c r="K29" s="2">
        <f t="shared" si="6"/>
        <v>0</v>
      </c>
      <c r="L29" s="2">
        <f t="shared" si="6"/>
        <v>0</v>
      </c>
      <c r="M29" s="2">
        <f t="shared" si="6"/>
        <v>0</v>
      </c>
      <c r="N29" s="2">
        <f t="shared" si="6"/>
        <v>0.53946525848444249</v>
      </c>
      <c r="O29" s="2">
        <f t="shared" si="6"/>
        <v>1.8784798398084543</v>
      </c>
      <c r="P29" s="2">
        <f t="shared" si="6"/>
        <v>2.9461123825411808</v>
      </c>
      <c r="Q29" s="2">
        <f t="shared" si="6"/>
        <v>3.2107068192136379</v>
      </c>
      <c r="R29" s="2">
        <f t="shared" si="6"/>
        <v>2.9947520606081084</v>
      </c>
      <c r="S29" s="2">
        <f t="shared" si="6"/>
        <v>2.1884796487890585</v>
      </c>
      <c r="T29" s="2">
        <f t="shared" si="7"/>
        <v>0.66833741991882289</v>
      </c>
      <c r="U29" s="2">
        <f t="shared" si="7"/>
        <v>0.14346770763318012</v>
      </c>
      <c r="V29" s="2">
        <f t="shared" si="7"/>
        <v>3.7664944383401594E-2</v>
      </c>
      <c r="W29" s="2">
        <f t="shared" si="7"/>
        <v>0</v>
      </c>
      <c r="X29" s="2">
        <f t="shared" si="7"/>
        <v>0</v>
      </c>
      <c r="Y29" s="2">
        <f t="shared" si="7"/>
        <v>0</v>
      </c>
      <c r="Z29" s="2">
        <f t="shared" si="7"/>
        <v>0</v>
      </c>
      <c r="AA29" s="2">
        <f t="shared" si="7"/>
        <v>0</v>
      </c>
      <c r="AB29" s="2">
        <f t="shared" si="7"/>
        <v>0</v>
      </c>
    </row>
    <row r="30" spans="1:28" x14ac:dyDescent="0.25">
      <c r="A30" s="5">
        <v>28</v>
      </c>
      <c r="B30" s="9">
        <v>298.53671801647056</v>
      </c>
      <c r="C30" s="7">
        <v>3.3824863508940552</v>
      </c>
      <c r="D30" s="2">
        <f t="shared" si="4"/>
        <v>24.019392688290637</v>
      </c>
      <c r="E30" s="3">
        <f t="shared" si="5"/>
        <v>21.713814796046293</v>
      </c>
      <c r="F30" s="4">
        <f t="shared" si="0"/>
        <v>22</v>
      </c>
      <c r="G30" s="4">
        <f t="shared" si="3"/>
        <v>1</v>
      </c>
      <c r="H30" s="4"/>
      <c r="I30" s="2"/>
      <c r="J30" s="2">
        <f t="shared" ref="J30:S39" si="8">IF(J$7-$G30&lt;0, 0, $D30*HLOOKUP(J$7-$G30,$J$7:$AB$8,2))</f>
        <v>0</v>
      </c>
      <c r="K30" s="2">
        <f t="shared" si="8"/>
        <v>0.88705514105179062</v>
      </c>
      <c r="L30" s="2">
        <f t="shared" si="8"/>
        <v>3.0888276363625886</v>
      </c>
      <c r="M30" s="2">
        <f t="shared" si="8"/>
        <v>4.8443603993914284</v>
      </c>
      <c r="N30" s="2">
        <f t="shared" si="8"/>
        <v>5.2794391216123779</v>
      </c>
      <c r="O30" s="2">
        <f t="shared" si="8"/>
        <v>4.9243397415451478</v>
      </c>
      <c r="P30" s="2">
        <f t="shared" si="8"/>
        <v>3.5985674573361544</v>
      </c>
      <c r="Q30" s="2">
        <f t="shared" si="8"/>
        <v>1.0989626022662187</v>
      </c>
      <c r="R30" s="2">
        <f t="shared" si="8"/>
        <v>0.23590725376543922</v>
      </c>
      <c r="S30" s="2">
        <f t="shared" si="8"/>
        <v>6.1933334959492437E-2</v>
      </c>
      <c r="T30" s="2">
        <f t="shared" ref="T30:AB39" si="9">IF(T$7-$G30&lt;0, 0, $D30*HLOOKUP(T$7-$G30,$J$7:$AB$8,2))</f>
        <v>0</v>
      </c>
      <c r="U30" s="2">
        <f t="shared" si="9"/>
        <v>0</v>
      </c>
      <c r="V30" s="2">
        <f t="shared" si="9"/>
        <v>0</v>
      </c>
      <c r="W30" s="2">
        <f t="shared" si="9"/>
        <v>0</v>
      </c>
      <c r="X30" s="2">
        <f t="shared" si="9"/>
        <v>0</v>
      </c>
      <c r="Y30" s="2">
        <f t="shared" si="9"/>
        <v>0</v>
      </c>
      <c r="Z30" s="2">
        <f t="shared" si="9"/>
        <v>0</v>
      </c>
      <c r="AA30" s="2">
        <f t="shared" si="9"/>
        <v>0</v>
      </c>
      <c r="AB30" s="2">
        <f t="shared" si="9"/>
        <v>0</v>
      </c>
    </row>
    <row r="31" spans="1:28" x14ac:dyDescent="0.25">
      <c r="A31" s="5">
        <v>29</v>
      </c>
      <c r="B31" s="9">
        <v>284.51700833051075</v>
      </c>
      <c r="C31" s="7">
        <v>4.153139707778621</v>
      </c>
      <c r="D31" s="2">
        <f t="shared" si="4"/>
        <v>29.400271478309865</v>
      </c>
      <c r="E31" s="3">
        <f t="shared" si="5"/>
        <v>21.462285033864525</v>
      </c>
      <c r="F31" s="4">
        <f t="shared" si="0"/>
        <v>21</v>
      </c>
      <c r="G31" s="4">
        <f t="shared" si="3"/>
        <v>2</v>
      </c>
      <c r="H31" s="4"/>
      <c r="I31" s="2"/>
      <c r="J31" s="2">
        <f t="shared" si="8"/>
        <v>0</v>
      </c>
      <c r="K31" s="2">
        <f t="shared" si="8"/>
        <v>0</v>
      </c>
      <c r="L31" s="2">
        <f t="shared" si="8"/>
        <v>1.0857752442619764</v>
      </c>
      <c r="M31" s="2">
        <f t="shared" si="8"/>
        <v>3.7807938042928528</v>
      </c>
      <c r="N31" s="2">
        <f t="shared" si="8"/>
        <v>5.9296049958129657</v>
      </c>
      <c r="O31" s="2">
        <f t="shared" si="8"/>
        <v>6.462151039492408</v>
      </c>
      <c r="P31" s="2">
        <f t="shared" si="8"/>
        <v>6.0275014914692573</v>
      </c>
      <c r="Q31" s="2">
        <f t="shared" si="8"/>
        <v>4.4047266952869597</v>
      </c>
      <c r="R31" s="2">
        <f t="shared" si="8"/>
        <v>1.3451546952262285</v>
      </c>
      <c r="S31" s="2">
        <f t="shared" si="8"/>
        <v>0.28875573143810568</v>
      </c>
      <c r="T31" s="2">
        <f t="shared" si="9"/>
        <v>7.5807781029111426E-2</v>
      </c>
      <c r="U31" s="2">
        <f t="shared" si="9"/>
        <v>0</v>
      </c>
      <c r="V31" s="2">
        <f t="shared" si="9"/>
        <v>0</v>
      </c>
      <c r="W31" s="2">
        <f t="shared" si="9"/>
        <v>0</v>
      </c>
      <c r="X31" s="2">
        <f t="shared" si="9"/>
        <v>0</v>
      </c>
      <c r="Y31" s="2">
        <f t="shared" si="9"/>
        <v>0</v>
      </c>
      <c r="Z31" s="2">
        <f t="shared" si="9"/>
        <v>0</v>
      </c>
      <c r="AA31" s="2">
        <f t="shared" si="9"/>
        <v>0</v>
      </c>
      <c r="AB31" s="2">
        <f t="shared" si="9"/>
        <v>0</v>
      </c>
    </row>
    <row r="32" spans="1:28" x14ac:dyDescent="0.25">
      <c r="A32" s="5">
        <v>31</v>
      </c>
      <c r="B32" s="9">
        <v>108.53386966148366</v>
      </c>
      <c r="C32" s="7">
        <v>-6.2211986159411481E-2</v>
      </c>
      <c r="D32" s="2">
        <f t="shared" si="4"/>
        <v>9.7310047983409671</v>
      </c>
      <c r="E32" s="3">
        <f t="shared" si="5"/>
        <v>16.422628558898015</v>
      </c>
      <c r="F32" s="4">
        <f t="shared" si="0"/>
        <v>16</v>
      </c>
      <c r="G32" s="4">
        <f t="shared" si="3"/>
        <v>7</v>
      </c>
      <c r="H32" s="4"/>
      <c r="I32" s="2"/>
      <c r="J32" s="2">
        <f t="shared" si="8"/>
        <v>0</v>
      </c>
      <c r="K32" s="2">
        <f t="shared" si="8"/>
        <v>0</v>
      </c>
      <c r="L32" s="2">
        <f t="shared" si="8"/>
        <v>0</v>
      </c>
      <c r="M32" s="2">
        <f t="shared" si="8"/>
        <v>0</v>
      </c>
      <c r="N32" s="2">
        <f t="shared" si="8"/>
        <v>0</v>
      </c>
      <c r="O32" s="2">
        <f t="shared" si="8"/>
        <v>0</v>
      </c>
      <c r="P32" s="2">
        <f t="shared" si="8"/>
        <v>0</v>
      </c>
      <c r="Q32" s="2">
        <f t="shared" si="8"/>
        <v>0.35937369216566556</v>
      </c>
      <c r="R32" s="2">
        <f t="shared" si="8"/>
        <v>1.251380371717117</v>
      </c>
      <c r="S32" s="2">
        <f t="shared" si="8"/>
        <v>1.9626014239049334</v>
      </c>
      <c r="T32" s="2">
        <f t="shared" si="9"/>
        <v>2.1388653781410478</v>
      </c>
      <c r="U32" s="2">
        <f t="shared" si="9"/>
        <v>1.9950035488198323</v>
      </c>
      <c r="V32" s="2">
        <f t="shared" si="9"/>
        <v>1.4578918646666181</v>
      </c>
      <c r="W32" s="2">
        <f t="shared" si="9"/>
        <v>0.44522401105766252</v>
      </c>
      <c r="X32" s="2">
        <f t="shared" si="9"/>
        <v>9.5573383063678907E-2</v>
      </c>
      <c r="Y32" s="2">
        <f t="shared" si="9"/>
        <v>2.5091124804411911E-2</v>
      </c>
      <c r="Z32" s="2">
        <f t="shared" si="9"/>
        <v>0</v>
      </c>
      <c r="AA32" s="2">
        <f t="shared" si="9"/>
        <v>0</v>
      </c>
      <c r="AB32" s="2">
        <f t="shared" si="9"/>
        <v>0</v>
      </c>
    </row>
    <row r="33" spans="1:28" x14ac:dyDescent="0.25">
      <c r="A33" s="5">
        <v>32</v>
      </c>
      <c r="B33" s="9">
        <v>59.557049908976417</v>
      </c>
      <c r="C33" s="7">
        <v>-0.43089319562989203</v>
      </c>
      <c r="D33" s="2">
        <f t="shared" si="4"/>
        <v>8.8340367894439318</v>
      </c>
      <c r="E33" s="3">
        <f t="shared" si="5"/>
        <v>13.284369235586084</v>
      </c>
      <c r="F33" s="4">
        <f t="shared" si="0"/>
        <v>13</v>
      </c>
      <c r="G33" s="4">
        <f t="shared" si="3"/>
        <v>10</v>
      </c>
      <c r="H33" s="4"/>
      <c r="I33" s="2"/>
      <c r="J33" s="2">
        <f t="shared" si="8"/>
        <v>0</v>
      </c>
      <c r="K33" s="2">
        <f t="shared" si="8"/>
        <v>0</v>
      </c>
      <c r="L33" s="2">
        <f t="shared" si="8"/>
        <v>0</v>
      </c>
      <c r="M33" s="2">
        <f t="shared" si="8"/>
        <v>0</v>
      </c>
      <c r="N33" s="2">
        <f t="shared" si="8"/>
        <v>0</v>
      </c>
      <c r="O33" s="2">
        <f t="shared" si="8"/>
        <v>0</v>
      </c>
      <c r="P33" s="2">
        <f t="shared" si="8"/>
        <v>0</v>
      </c>
      <c r="Q33" s="2">
        <f t="shared" si="8"/>
        <v>0</v>
      </c>
      <c r="R33" s="2">
        <f t="shared" si="8"/>
        <v>0</v>
      </c>
      <c r="S33" s="2">
        <f t="shared" si="8"/>
        <v>0</v>
      </c>
      <c r="T33" s="2">
        <f t="shared" si="9"/>
        <v>0.32624795522565608</v>
      </c>
      <c r="U33" s="2">
        <f t="shared" si="9"/>
        <v>1.1360327602779263</v>
      </c>
      <c r="V33" s="2">
        <f t="shared" si="9"/>
        <v>1.7816960880285579</v>
      </c>
      <c r="W33" s="2">
        <f t="shared" si="9"/>
        <v>1.941712683297339</v>
      </c>
      <c r="X33" s="2">
        <f t="shared" si="9"/>
        <v>1.8111115049856203</v>
      </c>
      <c r="Y33" s="2">
        <f t="shared" si="9"/>
        <v>1.3235087880844187</v>
      </c>
      <c r="Z33" s="2">
        <f t="shared" si="9"/>
        <v>0.40418490944509028</v>
      </c>
      <c r="AA33" s="2">
        <f t="shared" si="9"/>
        <v>8.6763782319797131E-2</v>
      </c>
      <c r="AB33" s="2">
        <f t="shared" si="9"/>
        <v>2.2778317779526117E-2</v>
      </c>
    </row>
    <row r="34" spans="1:28" x14ac:dyDescent="0.25">
      <c r="A34" s="5">
        <v>33</v>
      </c>
      <c r="B34" s="9">
        <v>340.13756759065473</v>
      </c>
      <c r="C34" s="7">
        <v>5.0878644069006214</v>
      </c>
      <c r="D34" s="2">
        <f t="shared" si="4"/>
        <v>37.569111001073665</v>
      </c>
      <c r="E34" s="3">
        <f t="shared" si="5"/>
        <v>22.396017307249153</v>
      </c>
      <c r="F34" s="4">
        <f t="shared" si="0"/>
        <v>22</v>
      </c>
      <c r="G34" s="4">
        <f t="shared" si="3"/>
        <v>1</v>
      </c>
      <c r="H34" s="4"/>
      <c r="I34" s="2"/>
      <c r="J34" s="2">
        <f t="shared" si="8"/>
        <v>0</v>
      </c>
      <c r="K34" s="2">
        <f t="shared" si="8"/>
        <v>1.3874569390963001</v>
      </c>
      <c r="L34" s="2">
        <f t="shared" si="8"/>
        <v>4.8312840311845751</v>
      </c>
      <c r="M34" s="2">
        <f t="shared" si="8"/>
        <v>7.5771405187386609</v>
      </c>
      <c r="N34" s="2">
        <f t="shared" si="8"/>
        <v>8.2576540113754895</v>
      </c>
      <c r="O34" s="2">
        <f t="shared" si="8"/>
        <v>7.7022374694467759</v>
      </c>
      <c r="P34" s="2">
        <f t="shared" si="8"/>
        <v>5.6285761261324661</v>
      </c>
      <c r="Q34" s="2">
        <f t="shared" si="8"/>
        <v>1.7189047419461032</v>
      </c>
      <c r="R34" s="2">
        <f t="shared" si="8"/>
        <v>0.3689862569669729</v>
      </c>
      <c r="S34" s="2">
        <f t="shared" si="8"/>
        <v>9.6870906186322686E-2</v>
      </c>
      <c r="T34" s="2">
        <f t="shared" si="9"/>
        <v>0</v>
      </c>
      <c r="U34" s="2">
        <f t="shared" si="9"/>
        <v>0</v>
      </c>
      <c r="V34" s="2">
        <f t="shared" si="9"/>
        <v>0</v>
      </c>
      <c r="W34" s="2">
        <f t="shared" si="9"/>
        <v>0</v>
      </c>
      <c r="X34" s="2">
        <f t="shared" si="9"/>
        <v>0</v>
      </c>
      <c r="Y34" s="2">
        <f t="shared" si="9"/>
        <v>0</v>
      </c>
      <c r="Z34" s="2">
        <f t="shared" si="9"/>
        <v>0</v>
      </c>
      <c r="AA34" s="2">
        <f t="shared" si="9"/>
        <v>0</v>
      </c>
      <c r="AB34" s="2">
        <f t="shared" si="9"/>
        <v>0</v>
      </c>
    </row>
    <row r="35" spans="1:28" x14ac:dyDescent="0.25">
      <c r="A35" s="5">
        <v>34</v>
      </c>
      <c r="B35" s="9">
        <v>188.19020564557601</v>
      </c>
      <c r="C35" s="7">
        <v>2.1789256072348451</v>
      </c>
      <c r="D35" s="2">
        <f t="shared" si="4"/>
        <v>17.516924882289857</v>
      </c>
      <c r="E35" s="3">
        <f t="shared" si="5"/>
        <v>19.30079868170354</v>
      </c>
      <c r="F35" s="4">
        <f t="shared" si="0"/>
        <v>19</v>
      </c>
      <c r="G35" s="4">
        <f t="shared" si="3"/>
        <v>4</v>
      </c>
      <c r="H35" s="4"/>
      <c r="I35" s="2"/>
      <c r="J35" s="2">
        <f t="shared" si="8"/>
        <v>0</v>
      </c>
      <c r="K35" s="2">
        <f t="shared" si="8"/>
        <v>0</v>
      </c>
      <c r="L35" s="2">
        <f t="shared" si="8"/>
        <v>0</v>
      </c>
      <c r="M35" s="2">
        <f t="shared" si="8"/>
        <v>0</v>
      </c>
      <c r="N35" s="2">
        <f t="shared" si="8"/>
        <v>0.64691386971778841</v>
      </c>
      <c r="O35" s="2">
        <f t="shared" si="8"/>
        <v>2.2526282151538841</v>
      </c>
      <c r="P35" s="2">
        <f t="shared" si="8"/>
        <v>3.5329076933842476</v>
      </c>
      <c r="Q35" s="2">
        <f t="shared" si="8"/>
        <v>3.8502030302785211</v>
      </c>
      <c r="R35" s="2">
        <f t="shared" si="8"/>
        <v>3.5912352350845271</v>
      </c>
      <c r="S35" s="2">
        <f t="shared" si="8"/>
        <v>2.6243725914327531</v>
      </c>
      <c r="T35" s="2">
        <f t="shared" si="9"/>
        <v>0.8014542916285996</v>
      </c>
      <c r="U35" s="2">
        <f t="shared" si="9"/>
        <v>0.17204305275424406</v>
      </c>
      <c r="V35" s="2">
        <f t="shared" si="9"/>
        <v>4.5166902855291631E-2</v>
      </c>
      <c r="W35" s="2">
        <f t="shared" si="9"/>
        <v>0</v>
      </c>
      <c r="X35" s="2">
        <f t="shared" si="9"/>
        <v>0</v>
      </c>
      <c r="Y35" s="2">
        <f t="shared" si="9"/>
        <v>0</v>
      </c>
      <c r="Z35" s="2">
        <f t="shared" si="9"/>
        <v>0</v>
      </c>
      <c r="AA35" s="2">
        <f t="shared" si="9"/>
        <v>0</v>
      </c>
      <c r="AB35" s="2">
        <f t="shared" si="9"/>
        <v>0</v>
      </c>
    </row>
    <row r="36" spans="1:28" x14ac:dyDescent="0.25">
      <c r="A36" s="5">
        <v>35</v>
      </c>
      <c r="B36" s="9">
        <v>161.82660737389224</v>
      </c>
      <c r="C36" s="7">
        <v>0.29141743581794799</v>
      </c>
      <c r="D36" s="2">
        <f t="shared" si="4"/>
        <v>10.676810603729313</v>
      </c>
      <c r="E36" s="3">
        <f t="shared" si="5"/>
        <v>18.511549199118424</v>
      </c>
      <c r="F36" s="4">
        <f t="shared" si="0"/>
        <v>19</v>
      </c>
      <c r="G36" s="4">
        <f t="shared" si="3"/>
        <v>4</v>
      </c>
      <c r="H36" s="4"/>
      <c r="I36" s="2"/>
      <c r="J36" s="2">
        <f t="shared" si="8"/>
        <v>0</v>
      </c>
      <c r="K36" s="2">
        <f t="shared" si="8"/>
        <v>0</v>
      </c>
      <c r="L36" s="2">
        <f t="shared" si="8"/>
        <v>0</v>
      </c>
      <c r="M36" s="2">
        <f t="shared" si="8"/>
        <v>0</v>
      </c>
      <c r="N36" s="2">
        <f t="shared" si="8"/>
        <v>0.3943030474992566</v>
      </c>
      <c r="O36" s="2">
        <f t="shared" si="8"/>
        <v>1.3730083890541203</v>
      </c>
      <c r="P36" s="2">
        <f t="shared" si="8"/>
        <v>2.153356629442309</v>
      </c>
      <c r="Q36" s="2">
        <f t="shared" si="8"/>
        <v>2.346752573092882</v>
      </c>
      <c r="R36" s="2">
        <f t="shared" si="8"/>
        <v>2.1889080815322037</v>
      </c>
      <c r="S36" s="2">
        <f t="shared" si="8"/>
        <v>1.5995917834114135</v>
      </c>
      <c r="T36" s="2">
        <f t="shared" si="9"/>
        <v>0.48849759514102614</v>
      </c>
      <c r="U36" s="2">
        <f t="shared" si="9"/>
        <v>0.10486264582898377</v>
      </c>
      <c r="V36" s="2">
        <f t="shared" si="9"/>
        <v>2.7529858727118665E-2</v>
      </c>
      <c r="W36" s="2">
        <f t="shared" si="9"/>
        <v>0</v>
      </c>
      <c r="X36" s="2">
        <f t="shared" si="9"/>
        <v>0</v>
      </c>
      <c r="Y36" s="2">
        <f t="shared" si="9"/>
        <v>0</v>
      </c>
      <c r="Z36" s="2">
        <f t="shared" si="9"/>
        <v>0</v>
      </c>
      <c r="AA36" s="2">
        <f t="shared" si="9"/>
        <v>0</v>
      </c>
      <c r="AB36" s="2">
        <f t="shared" si="9"/>
        <v>0</v>
      </c>
    </row>
    <row r="37" spans="1:28" x14ac:dyDescent="0.25">
      <c r="A37" s="5">
        <v>36</v>
      </c>
      <c r="B37" s="9">
        <v>376.63990928128345</v>
      </c>
      <c r="C37" s="7">
        <v>6.2685522525270017</v>
      </c>
      <c r="D37" s="2">
        <f t="shared" si="4"/>
        <v>51.207019320164875</v>
      </c>
      <c r="E37" s="3">
        <f t="shared" si="5"/>
        <v>22.929091243264821</v>
      </c>
      <c r="F37" s="4">
        <f t="shared" si="0"/>
        <v>23</v>
      </c>
      <c r="G37" s="4">
        <f t="shared" si="3"/>
        <v>0</v>
      </c>
      <c r="H37" s="4"/>
      <c r="I37" s="2"/>
      <c r="J37" s="2">
        <f t="shared" si="8"/>
        <v>1.8911156637209392</v>
      </c>
      <c r="K37" s="2">
        <f t="shared" si="8"/>
        <v>6.5850814175241572</v>
      </c>
      <c r="L37" s="2">
        <f t="shared" si="8"/>
        <v>10.327707273232157</v>
      </c>
      <c r="M37" s="2">
        <f t="shared" si="8"/>
        <v>11.255252978641344</v>
      </c>
      <c r="N37" s="2">
        <f t="shared" si="8"/>
        <v>10.49821548599293</v>
      </c>
      <c r="O37" s="2">
        <f t="shared" si="8"/>
        <v>7.6717973557491694</v>
      </c>
      <c r="P37" s="2">
        <f t="shared" si="8"/>
        <v>2.3428818512059459</v>
      </c>
      <c r="Q37" s="2">
        <f t="shared" si="8"/>
        <v>0.50293142121044931</v>
      </c>
      <c r="R37" s="2">
        <f t="shared" si="8"/>
        <v>0.13203587288778654</v>
      </c>
      <c r="S37" s="2">
        <f t="shared" si="8"/>
        <v>0</v>
      </c>
      <c r="T37" s="2">
        <f t="shared" si="9"/>
        <v>0</v>
      </c>
      <c r="U37" s="2">
        <f t="shared" si="9"/>
        <v>0</v>
      </c>
      <c r="V37" s="2">
        <f t="shared" si="9"/>
        <v>0</v>
      </c>
      <c r="W37" s="2">
        <f t="shared" si="9"/>
        <v>0</v>
      </c>
      <c r="X37" s="2">
        <f t="shared" si="9"/>
        <v>0</v>
      </c>
      <c r="Y37" s="2">
        <f t="shared" si="9"/>
        <v>0</v>
      </c>
      <c r="Z37" s="2">
        <f t="shared" si="9"/>
        <v>0</v>
      </c>
      <c r="AA37" s="2">
        <f t="shared" si="9"/>
        <v>0</v>
      </c>
      <c r="AB37" s="2">
        <f t="shared" si="9"/>
        <v>0</v>
      </c>
    </row>
    <row r="38" spans="1:28" x14ac:dyDescent="0.25">
      <c r="A38" s="5">
        <v>37</v>
      </c>
      <c r="B38" s="9">
        <v>232.94815107663152</v>
      </c>
      <c r="C38" s="7">
        <v>3.5365093533136189</v>
      </c>
      <c r="D38" s="2">
        <f t="shared" si="4"/>
        <v>25.009650397467993</v>
      </c>
      <c r="E38" s="3">
        <f t="shared" si="5"/>
        <v>20.416540608644446</v>
      </c>
      <c r="F38" s="4">
        <f t="shared" si="0"/>
        <v>20</v>
      </c>
      <c r="G38" s="4">
        <f t="shared" si="3"/>
        <v>3</v>
      </c>
      <c r="H38" s="4"/>
      <c r="I38" s="2"/>
      <c r="J38" s="2">
        <f t="shared" si="8"/>
        <v>0</v>
      </c>
      <c r="K38" s="2">
        <f t="shared" si="8"/>
        <v>0</v>
      </c>
      <c r="L38" s="2">
        <f t="shared" si="8"/>
        <v>0</v>
      </c>
      <c r="M38" s="2">
        <f t="shared" si="8"/>
        <v>0.9236261402977527</v>
      </c>
      <c r="N38" s="2">
        <f t="shared" si="8"/>
        <v>3.2161720458954428</v>
      </c>
      <c r="O38" s="2">
        <f t="shared" si="8"/>
        <v>5.0440809041429686</v>
      </c>
      <c r="P38" s="2">
        <f t="shared" si="8"/>
        <v>5.4970968017275714</v>
      </c>
      <c r="Q38" s="2">
        <f t="shared" si="8"/>
        <v>5.1273575886221359</v>
      </c>
      <c r="R38" s="2">
        <f t="shared" si="8"/>
        <v>3.7469271270774747</v>
      </c>
      <c r="S38" s="2">
        <f t="shared" si="8"/>
        <v>1.1442700004637698</v>
      </c>
      <c r="T38" s="2">
        <f t="shared" si="9"/>
        <v>0.24563310236301716</v>
      </c>
      <c r="U38" s="2">
        <f t="shared" si="9"/>
        <v>6.4486686877861257E-2</v>
      </c>
      <c r="V38" s="2">
        <f t="shared" si="9"/>
        <v>0</v>
      </c>
      <c r="W38" s="2">
        <f t="shared" si="9"/>
        <v>0</v>
      </c>
      <c r="X38" s="2">
        <f t="shared" si="9"/>
        <v>0</v>
      </c>
      <c r="Y38" s="2">
        <f t="shared" si="9"/>
        <v>0</v>
      </c>
      <c r="Z38" s="2">
        <f t="shared" si="9"/>
        <v>0</v>
      </c>
      <c r="AA38" s="2">
        <f t="shared" si="9"/>
        <v>0</v>
      </c>
      <c r="AB38" s="2">
        <f t="shared" si="9"/>
        <v>0</v>
      </c>
    </row>
    <row r="39" spans="1:28" x14ac:dyDescent="0.25">
      <c r="A39" s="5">
        <v>40</v>
      </c>
      <c r="B39" s="9">
        <v>74.740307212469006</v>
      </c>
      <c r="C39" s="7">
        <v>-0.30534908561695318</v>
      </c>
      <c r="D39" s="2">
        <f t="shared" si="4"/>
        <v>9.1297863891998521</v>
      </c>
      <c r="E39" s="3">
        <f t="shared" si="5"/>
        <v>14.471868631966341</v>
      </c>
      <c r="F39" s="4">
        <f t="shared" si="0"/>
        <v>14</v>
      </c>
      <c r="G39" s="4">
        <f t="shared" si="3"/>
        <v>9</v>
      </c>
      <c r="H39" s="4"/>
      <c r="I39" s="2"/>
      <c r="J39" s="2">
        <f t="shared" si="8"/>
        <v>0</v>
      </c>
      <c r="K39" s="2">
        <f t="shared" si="8"/>
        <v>0</v>
      </c>
      <c r="L39" s="2">
        <f t="shared" si="8"/>
        <v>0</v>
      </c>
      <c r="M39" s="2">
        <f t="shared" si="8"/>
        <v>0</v>
      </c>
      <c r="N39" s="2">
        <f t="shared" si="8"/>
        <v>0</v>
      </c>
      <c r="O39" s="2">
        <f t="shared" si="8"/>
        <v>0</v>
      </c>
      <c r="P39" s="2">
        <f t="shared" si="8"/>
        <v>0</v>
      </c>
      <c r="Q39" s="2">
        <f t="shared" si="8"/>
        <v>0</v>
      </c>
      <c r="R39" s="2">
        <f t="shared" si="8"/>
        <v>0</v>
      </c>
      <c r="S39" s="2">
        <f t="shared" si="8"/>
        <v>0.33717022150990694</v>
      </c>
      <c r="T39" s="2">
        <f t="shared" si="9"/>
        <v>1.1740653429091514</v>
      </c>
      <c r="U39" s="2">
        <f t="shared" si="9"/>
        <v>1.8413444591504426</v>
      </c>
      <c r="V39" s="2">
        <f t="shared" si="9"/>
        <v>2.0067181573080863</v>
      </c>
      <c r="W39" s="2">
        <f t="shared" si="9"/>
        <v>1.8717446578102594</v>
      </c>
      <c r="X39" s="2">
        <f t="shared" si="9"/>
        <v>1.3678177720380671</v>
      </c>
      <c r="Y39" s="2">
        <f t="shared" si="9"/>
        <v>0.4177163818675968</v>
      </c>
      <c r="Z39" s="2">
        <f t="shared" si="9"/>
        <v>8.966849672228322E-2</v>
      </c>
      <c r="AA39" s="2">
        <f t="shared" si="9"/>
        <v>2.3540899884058199E-2</v>
      </c>
      <c r="AB39" s="2">
        <f t="shared" si="9"/>
        <v>0</v>
      </c>
    </row>
    <row r="40" spans="1:28" x14ac:dyDescent="0.25">
      <c r="A40" s="5">
        <v>41</v>
      </c>
      <c r="B40" s="9">
        <v>287.3495886286463</v>
      </c>
      <c r="C40" s="7">
        <v>3.1588533900980451</v>
      </c>
      <c r="D40" s="2">
        <f t="shared" si="4"/>
        <v>22.650968426015616</v>
      </c>
      <c r="E40" s="3">
        <f t="shared" si="5"/>
        <v>21.514089388318574</v>
      </c>
      <c r="F40" s="4">
        <f t="shared" si="0"/>
        <v>22</v>
      </c>
      <c r="G40" s="4">
        <f t="shared" si="3"/>
        <v>1</v>
      </c>
      <c r="H40" s="4"/>
      <c r="I40" s="2"/>
      <c r="J40" s="2">
        <f t="shared" ref="J40:S49" si="10">IF(J$7-$G40&lt;0, 0, $D40*HLOOKUP(J$7-$G40,$J$7:$AB$8,2))</f>
        <v>0</v>
      </c>
      <c r="K40" s="2">
        <f t="shared" si="10"/>
        <v>0.83651815234670912</v>
      </c>
      <c r="L40" s="2">
        <f t="shared" si="10"/>
        <v>2.9128520513660234</v>
      </c>
      <c r="M40" s="2">
        <f t="shared" si="10"/>
        <v>4.5683692287669011</v>
      </c>
      <c r="N40" s="2">
        <f t="shared" si="10"/>
        <v>4.9786608014036311</v>
      </c>
      <c r="O40" s="2">
        <f t="shared" si="10"/>
        <v>4.643792016402184</v>
      </c>
      <c r="P40" s="2">
        <f t="shared" si="10"/>
        <v>3.3935511573006942</v>
      </c>
      <c r="Q40" s="2">
        <f t="shared" si="10"/>
        <v>1.0363528973586043</v>
      </c>
      <c r="R40" s="2">
        <f t="shared" si="10"/>
        <v>0.22246722995265267</v>
      </c>
      <c r="S40" s="2">
        <f t="shared" si="10"/>
        <v>5.8404891118217006E-2</v>
      </c>
      <c r="T40" s="2">
        <f t="shared" ref="T40:AB49" si="11">IF(T$7-$G40&lt;0, 0, $D40*HLOOKUP(T$7-$G40,$J$7:$AB$8,2))</f>
        <v>0</v>
      </c>
      <c r="U40" s="2">
        <f t="shared" si="11"/>
        <v>0</v>
      </c>
      <c r="V40" s="2">
        <f t="shared" si="11"/>
        <v>0</v>
      </c>
      <c r="W40" s="2">
        <f t="shared" si="11"/>
        <v>0</v>
      </c>
      <c r="X40" s="2">
        <f t="shared" si="11"/>
        <v>0</v>
      </c>
      <c r="Y40" s="2">
        <f t="shared" si="11"/>
        <v>0</v>
      </c>
      <c r="Z40" s="2">
        <f t="shared" si="11"/>
        <v>0</v>
      </c>
      <c r="AA40" s="2">
        <f t="shared" si="11"/>
        <v>0</v>
      </c>
      <c r="AB40" s="2">
        <f t="shared" si="11"/>
        <v>0</v>
      </c>
    </row>
    <row r="41" spans="1:28" x14ac:dyDescent="0.25">
      <c r="A41" s="5">
        <v>42</v>
      </c>
      <c r="B41" s="9">
        <v>139.55501840306295</v>
      </c>
      <c r="C41" s="7">
        <v>-0.63976056056338848</v>
      </c>
      <c r="D41" s="2">
        <f t="shared" si="4"/>
        <v>8.3630748782267599</v>
      </c>
      <c r="E41" s="3">
        <f t="shared" si="5"/>
        <v>17.737262002995578</v>
      </c>
      <c r="F41" s="4">
        <f t="shared" si="0"/>
        <v>18</v>
      </c>
      <c r="G41" s="4">
        <f t="shared" si="3"/>
        <v>5</v>
      </c>
      <c r="H41" s="4"/>
      <c r="I41" s="2"/>
      <c r="J41" s="2">
        <f t="shared" si="10"/>
        <v>0</v>
      </c>
      <c r="K41" s="2">
        <f t="shared" si="10"/>
        <v>0</v>
      </c>
      <c r="L41" s="2">
        <f t="shared" si="10"/>
        <v>0</v>
      </c>
      <c r="M41" s="2">
        <f t="shared" si="10"/>
        <v>0</v>
      </c>
      <c r="N41" s="2">
        <f t="shared" si="10"/>
        <v>0</v>
      </c>
      <c r="O41" s="2">
        <f t="shared" si="10"/>
        <v>0.30885495990698464</v>
      </c>
      <c r="P41" s="2">
        <f t="shared" si="10"/>
        <v>1.0754683577586688</v>
      </c>
      <c r="Q41" s="2">
        <f t="shared" si="10"/>
        <v>1.6867099548681472</v>
      </c>
      <c r="R41" s="2">
        <f t="shared" si="10"/>
        <v>1.8381957138578333</v>
      </c>
      <c r="S41" s="2">
        <f t="shared" si="10"/>
        <v>1.7145571713162528</v>
      </c>
      <c r="T41" s="2">
        <f t="shared" si="11"/>
        <v>1.2529496266041555</v>
      </c>
      <c r="U41" s="2">
        <f t="shared" si="11"/>
        <v>0.38263692385543763</v>
      </c>
      <c r="V41" s="2">
        <f t="shared" si="11"/>
        <v>8.2138214448652408E-2</v>
      </c>
      <c r="W41" s="2">
        <f t="shared" si="11"/>
        <v>2.156395561062768E-2</v>
      </c>
      <c r="X41" s="2">
        <f t="shared" si="11"/>
        <v>0</v>
      </c>
      <c r="Y41" s="2">
        <f t="shared" si="11"/>
        <v>0</v>
      </c>
      <c r="Z41" s="2">
        <f t="shared" si="11"/>
        <v>0</v>
      </c>
      <c r="AA41" s="2">
        <f t="shared" si="11"/>
        <v>0</v>
      </c>
      <c r="AB41" s="2">
        <f t="shared" si="11"/>
        <v>0</v>
      </c>
    </row>
    <row r="42" spans="1:28" x14ac:dyDescent="0.25">
      <c r="A42" s="5">
        <v>44</v>
      </c>
      <c r="B42" s="9">
        <v>172.80600857759154</v>
      </c>
      <c r="C42" s="7">
        <v>-0.75999534811234071</v>
      </c>
      <c r="D42" s="2">
        <f t="shared" si="4"/>
        <v>8.1034393534861433</v>
      </c>
      <c r="E42" s="3">
        <f t="shared" si="5"/>
        <v>18.854823677139759</v>
      </c>
      <c r="F42" s="4">
        <f t="shared" ref="F42:F73" si="12">ROUND(E42,0)</f>
        <v>19</v>
      </c>
      <c r="G42" s="4">
        <f t="shared" si="3"/>
        <v>4</v>
      </c>
      <c r="H42" s="4"/>
      <c r="I42" s="2"/>
      <c r="J42" s="2">
        <f t="shared" si="10"/>
        <v>0</v>
      </c>
      <c r="K42" s="2">
        <f t="shared" si="10"/>
        <v>0</v>
      </c>
      <c r="L42" s="2">
        <f t="shared" si="10"/>
        <v>0</v>
      </c>
      <c r="M42" s="2">
        <f t="shared" si="10"/>
        <v>0</v>
      </c>
      <c r="N42" s="2">
        <f t="shared" si="10"/>
        <v>0.29926641493377559</v>
      </c>
      <c r="O42" s="2">
        <f t="shared" si="10"/>
        <v>1.0420799455449297</v>
      </c>
      <c r="P42" s="2">
        <f t="shared" si="10"/>
        <v>1.634345264775803</v>
      </c>
      <c r="Q42" s="2">
        <f t="shared" si="10"/>
        <v>1.7811280783657755</v>
      </c>
      <c r="R42" s="2">
        <f t="shared" si="10"/>
        <v>1.6613279515191834</v>
      </c>
      <c r="S42" s="2">
        <f t="shared" si="10"/>
        <v>1.2140512263729351</v>
      </c>
      <c r="T42" s="2">
        <f t="shared" si="11"/>
        <v>0.37075778371178192</v>
      </c>
      <c r="U42" s="2">
        <f t="shared" si="11"/>
        <v>7.9588195619435018E-2</v>
      </c>
      <c r="V42" s="2">
        <f t="shared" si="11"/>
        <v>2.0894492642524277E-2</v>
      </c>
      <c r="W42" s="2">
        <f t="shared" si="11"/>
        <v>0</v>
      </c>
      <c r="X42" s="2">
        <f t="shared" si="11"/>
        <v>0</v>
      </c>
      <c r="Y42" s="2">
        <f t="shared" si="11"/>
        <v>0</v>
      </c>
      <c r="Z42" s="2">
        <f t="shared" si="11"/>
        <v>0</v>
      </c>
      <c r="AA42" s="2">
        <f t="shared" si="11"/>
        <v>0</v>
      </c>
      <c r="AB42" s="2">
        <f t="shared" si="11"/>
        <v>0</v>
      </c>
    </row>
    <row r="43" spans="1:28" x14ac:dyDescent="0.25">
      <c r="A43" s="5">
        <v>45</v>
      </c>
      <c r="B43" s="9">
        <v>275.14977440881518</v>
      </c>
      <c r="C43" s="7">
        <v>1.7627738515477063</v>
      </c>
      <c r="D43" s="2">
        <f t="shared" si="4"/>
        <v>15.705499602499158</v>
      </c>
      <c r="E43" s="3">
        <f t="shared" si="5"/>
        <v>21.287220727741285</v>
      </c>
      <c r="F43" s="4">
        <f t="shared" si="12"/>
        <v>21</v>
      </c>
      <c r="G43" s="4">
        <f t="shared" si="3"/>
        <v>2</v>
      </c>
      <c r="H43" s="4"/>
      <c r="I43" s="2"/>
      <c r="J43" s="2">
        <f t="shared" si="10"/>
        <v>0</v>
      </c>
      <c r="K43" s="2">
        <f t="shared" si="10"/>
        <v>0</v>
      </c>
      <c r="L43" s="2">
        <f t="shared" si="10"/>
        <v>0.58001650358026557</v>
      </c>
      <c r="M43" s="2">
        <f t="shared" si="10"/>
        <v>2.0196839214311302</v>
      </c>
      <c r="N43" s="2">
        <f t="shared" si="10"/>
        <v>3.1675696931377852</v>
      </c>
      <c r="O43" s="2">
        <f t="shared" si="10"/>
        <v>3.4520535178361547</v>
      </c>
      <c r="P43" s="2">
        <f t="shared" si="10"/>
        <v>3.2198655834920715</v>
      </c>
      <c r="Q43" s="2">
        <f t="shared" si="10"/>
        <v>2.3529862101097727</v>
      </c>
      <c r="R43" s="2">
        <f t="shared" si="10"/>
        <v>0.7185758997756676</v>
      </c>
      <c r="S43" s="2">
        <f t="shared" si="10"/>
        <v>0.15425207990566586</v>
      </c>
      <c r="T43" s="2">
        <f t="shared" si="11"/>
        <v>4.049619323064485E-2</v>
      </c>
      <c r="U43" s="2">
        <f t="shared" si="11"/>
        <v>0</v>
      </c>
      <c r="V43" s="2">
        <f t="shared" si="11"/>
        <v>0</v>
      </c>
      <c r="W43" s="2">
        <f t="shared" si="11"/>
        <v>0</v>
      </c>
      <c r="X43" s="2">
        <f t="shared" si="11"/>
        <v>0</v>
      </c>
      <c r="Y43" s="2">
        <f t="shared" si="11"/>
        <v>0</v>
      </c>
      <c r="Z43" s="2">
        <f t="shared" si="11"/>
        <v>0</v>
      </c>
      <c r="AA43" s="2">
        <f t="shared" si="11"/>
        <v>0</v>
      </c>
      <c r="AB43" s="2">
        <f t="shared" si="11"/>
        <v>0</v>
      </c>
    </row>
    <row r="44" spans="1:28" x14ac:dyDescent="0.25">
      <c r="A44" s="5">
        <v>46</v>
      </c>
      <c r="B44" s="9">
        <v>124.63327849450171</v>
      </c>
      <c r="C44" s="7">
        <v>0.24706573754190231</v>
      </c>
      <c r="D44" s="2">
        <f t="shared" si="4"/>
        <v>10.553322147653081</v>
      </c>
      <c r="E44" s="3">
        <f t="shared" si="5"/>
        <v>17.14591341138555</v>
      </c>
      <c r="F44" s="4">
        <f t="shared" si="12"/>
        <v>17</v>
      </c>
      <c r="G44" s="4">
        <f t="shared" si="3"/>
        <v>6</v>
      </c>
      <c r="H44" s="4"/>
      <c r="I44" s="2"/>
      <c r="J44" s="2">
        <f t="shared" si="10"/>
        <v>0</v>
      </c>
      <c r="K44" s="2">
        <f t="shared" si="10"/>
        <v>0</v>
      </c>
      <c r="L44" s="2">
        <f t="shared" si="10"/>
        <v>0</v>
      </c>
      <c r="M44" s="2">
        <f t="shared" si="10"/>
        <v>0</v>
      </c>
      <c r="N44" s="2">
        <f t="shared" si="10"/>
        <v>0</v>
      </c>
      <c r="O44" s="2">
        <f t="shared" si="10"/>
        <v>0</v>
      </c>
      <c r="P44" s="2">
        <f t="shared" si="10"/>
        <v>0.38974252129259812</v>
      </c>
      <c r="Q44" s="2">
        <f t="shared" si="10"/>
        <v>1.3571281142757339</v>
      </c>
      <c r="R44" s="2">
        <f t="shared" si="10"/>
        <v>2.1284508129563942</v>
      </c>
      <c r="S44" s="2">
        <f t="shared" si="10"/>
        <v>2.3196099307064988</v>
      </c>
      <c r="T44" s="2">
        <f t="shared" si="11"/>
        <v>2.1635910754042889</v>
      </c>
      <c r="U44" s="2">
        <f t="shared" si="11"/>
        <v>1.5810908352334334</v>
      </c>
      <c r="V44" s="2">
        <f t="shared" si="11"/>
        <v>0.48284761069718413</v>
      </c>
      <c r="W44" s="2">
        <f t="shared" si="11"/>
        <v>0.10364979990391258</v>
      </c>
      <c r="X44" s="2">
        <f t="shared" si="11"/>
        <v>2.7211447183036273E-2</v>
      </c>
      <c r="Y44" s="2">
        <f t="shared" si="11"/>
        <v>0</v>
      </c>
      <c r="Z44" s="2">
        <f t="shared" si="11"/>
        <v>0</v>
      </c>
      <c r="AA44" s="2">
        <f t="shared" si="11"/>
        <v>0</v>
      </c>
      <c r="AB44" s="2">
        <f t="shared" si="11"/>
        <v>0</v>
      </c>
    </row>
    <row r="45" spans="1:28" x14ac:dyDescent="0.25">
      <c r="A45" s="5">
        <v>47</v>
      </c>
      <c r="B45" s="9">
        <v>212.24867371727746</v>
      </c>
      <c r="C45" s="7">
        <v>0.17741722464393206</v>
      </c>
      <c r="D45" s="2">
        <f t="shared" si="4"/>
        <v>10.362275970047058</v>
      </c>
      <c r="E45" s="3">
        <f t="shared" si="5"/>
        <v>19.92991407921113</v>
      </c>
      <c r="F45" s="4">
        <f t="shared" si="12"/>
        <v>20</v>
      </c>
      <c r="G45" s="4">
        <f t="shared" si="3"/>
        <v>3</v>
      </c>
      <c r="H45" s="4"/>
      <c r="I45" s="2"/>
      <c r="J45" s="2">
        <f t="shared" si="10"/>
        <v>0</v>
      </c>
      <c r="K45" s="2">
        <f t="shared" si="10"/>
        <v>0</v>
      </c>
      <c r="L45" s="2">
        <f t="shared" si="10"/>
        <v>0</v>
      </c>
      <c r="M45" s="2">
        <f t="shared" si="10"/>
        <v>0.38268703507681506</v>
      </c>
      <c r="N45" s="2">
        <f t="shared" si="10"/>
        <v>1.3325601028830649</v>
      </c>
      <c r="O45" s="2">
        <f t="shared" si="10"/>
        <v>2.089919591569565</v>
      </c>
      <c r="P45" s="2">
        <f t="shared" si="10"/>
        <v>2.2776181669189226</v>
      </c>
      <c r="Q45" s="2">
        <f t="shared" si="10"/>
        <v>2.1244237118882974</v>
      </c>
      <c r="R45" s="2">
        <f t="shared" si="10"/>
        <v>1.5524684397173034</v>
      </c>
      <c r="S45" s="2">
        <f t="shared" si="10"/>
        <v>0.47410664845806477</v>
      </c>
      <c r="T45" s="2">
        <f t="shared" si="11"/>
        <v>0.10177343359913951</v>
      </c>
      <c r="U45" s="2">
        <f t="shared" si="11"/>
        <v>2.6718839935885825E-2</v>
      </c>
      <c r="V45" s="2">
        <f t="shared" si="11"/>
        <v>0</v>
      </c>
      <c r="W45" s="2">
        <f t="shared" si="11"/>
        <v>0</v>
      </c>
      <c r="X45" s="2">
        <f t="shared" si="11"/>
        <v>0</v>
      </c>
      <c r="Y45" s="2">
        <f t="shared" si="11"/>
        <v>0</v>
      </c>
      <c r="Z45" s="2">
        <f t="shared" si="11"/>
        <v>0</v>
      </c>
      <c r="AA45" s="2">
        <f t="shared" si="11"/>
        <v>0</v>
      </c>
      <c r="AB45" s="2">
        <f t="shared" si="11"/>
        <v>0</v>
      </c>
    </row>
    <row r="46" spans="1:28" x14ac:dyDescent="0.25">
      <c r="A46" s="5">
        <v>48</v>
      </c>
      <c r="B46" s="9">
        <v>264.511643068181</v>
      </c>
      <c r="C46" s="7">
        <v>4.5948558249556299</v>
      </c>
      <c r="D46" s="2">
        <f t="shared" si="4"/>
        <v>33.011832103481737</v>
      </c>
      <c r="E46" s="3">
        <f t="shared" si="5"/>
        <v>21.081026997454178</v>
      </c>
      <c r="F46" s="4">
        <f t="shared" si="12"/>
        <v>21</v>
      </c>
      <c r="G46" s="4">
        <f t="shared" si="3"/>
        <v>2</v>
      </c>
      <c r="H46" s="4"/>
      <c r="I46" s="2"/>
      <c r="J46" s="2">
        <f t="shared" si="10"/>
        <v>0</v>
      </c>
      <c r="K46" s="2">
        <f t="shared" si="10"/>
        <v>0</v>
      </c>
      <c r="L46" s="2">
        <f t="shared" si="10"/>
        <v>1.2191530303431664</v>
      </c>
      <c r="M46" s="2">
        <f t="shared" si="10"/>
        <v>4.2452305373193333</v>
      </c>
      <c r="N46" s="2">
        <f t="shared" si="10"/>
        <v>6.6580039815672167</v>
      </c>
      <c r="O46" s="2">
        <f t="shared" si="10"/>
        <v>7.2559685477886244</v>
      </c>
      <c r="P46" s="2">
        <f t="shared" si="10"/>
        <v>6.7679261868947744</v>
      </c>
      <c r="Q46" s="2">
        <f t="shared" si="10"/>
        <v>4.9458080083992533</v>
      </c>
      <c r="R46" s="2">
        <f t="shared" si="10"/>
        <v>1.5103949289984984</v>
      </c>
      <c r="S46" s="2">
        <f t="shared" si="10"/>
        <v>0.32422679267384763</v>
      </c>
      <c r="T46" s="2">
        <f t="shared" si="11"/>
        <v>8.512008949702389E-2</v>
      </c>
      <c r="U46" s="2">
        <f t="shared" si="11"/>
        <v>0</v>
      </c>
      <c r="V46" s="2">
        <f t="shared" si="11"/>
        <v>0</v>
      </c>
      <c r="W46" s="2">
        <f t="shared" si="11"/>
        <v>0</v>
      </c>
      <c r="X46" s="2">
        <f t="shared" si="11"/>
        <v>0</v>
      </c>
      <c r="Y46" s="2">
        <f t="shared" si="11"/>
        <v>0</v>
      </c>
      <c r="Z46" s="2">
        <f t="shared" si="11"/>
        <v>0</v>
      </c>
      <c r="AA46" s="2">
        <f t="shared" si="11"/>
        <v>0</v>
      </c>
      <c r="AB46" s="2">
        <f t="shared" si="11"/>
        <v>0</v>
      </c>
    </row>
    <row r="47" spans="1:28" x14ac:dyDescent="0.25">
      <c r="A47" s="6">
        <v>49</v>
      </c>
      <c r="B47" s="10">
        <v>58.256319024040643</v>
      </c>
      <c r="C47" s="8">
        <v>-0.17522630015429286</v>
      </c>
      <c r="D47" s="2">
        <f t="shared" si="4"/>
        <v>9.446775859266797</v>
      </c>
      <c r="E47" s="3">
        <f t="shared" si="5"/>
        <v>13.168894829124007</v>
      </c>
      <c r="F47" s="4">
        <f t="shared" si="12"/>
        <v>13</v>
      </c>
      <c r="G47" s="4">
        <f t="shared" si="3"/>
        <v>10</v>
      </c>
      <c r="H47" s="4"/>
      <c r="I47" s="2"/>
      <c r="J47" s="2">
        <f t="shared" si="10"/>
        <v>0</v>
      </c>
      <c r="K47" s="2">
        <f t="shared" si="10"/>
        <v>0</v>
      </c>
      <c r="L47" s="2">
        <f t="shared" si="10"/>
        <v>0</v>
      </c>
      <c r="M47" s="2">
        <f t="shared" si="10"/>
        <v>0</v>
      </c>
      <c r="N47" s="2">
        <f t="shared" si="10"/>
        <v>0</v>
      </c>
      <c r="O47" s="2">
        <f t="shared" si="10"/>
        <v>0</v>
      </c>
      <c r="P47" s="2">
        <f t="shared" si="10"/>
        <v>0</v>
      </c>
      <c r="Q47" s="2">
        <f t="shared" si="10"/>
        <v>0</v>
      </c>
      <c r="R47" s="2">
        <f t="shared" si="10"/>
        <v>0</v>
      </c>
      <c r="S47" s="2">
        <f t="shared" si="10"/>
        <v>0</v>
      </c>
      <c r="T47" s="2">
        <f t="shared" si="11"/>
        <v>0.34887689297871738</v>
      </c>
      <c r="U47" s="2">
        <f t="shared" si="11"/>
        <v>1.2148293142670132</v>
      </c>
      <c r="V47" s="2">
        <f t="shared" si="11"/>
        <v>1.9052766016381661</v>
      </c>
      <c r="W47" s="2">
        <f t="shared" si="11"/>
        <v>2.0763921341287594</v>
      </c>
      <c r="X47" s="2">
        <f t="shared" si="11"/>
        <v>1.9367323061392265</v>
      </c>
      <c r="Y47" s="2">
        <f t="shared" si="11"/>
        <v>1.4153088974842667</v>
      </c>
      <c r="Z47" s="2">
        <f t="shared" si="11"/>
        <v>0.43221964501985721</v>
      </c>
      <c r="AA47" s="2">
        <f t="shared" si="11"/>
        <v>9.2781819208263894E-2</v>
      </c>
      <c r="AB47" s="2">
        <f t="shared" si="11"/>
        <v>2.4358248402526726E-2</v>
      </c>
    </row>
    <row r="48" spans="1:28" x14ac:dyDescent="0.25">
      <c r="A48" s="5">
        <v>50</v>
      </c>
      <c r="B48" s="9">
        <v>374.49470479131742</v>
      </c>
      <c r="C48" s="7">
        <v>5.382791786986445</v>
      </c>
      <c r="D48" s="2">
        <f t="shared" si="4"/>
        <v>40.590808470884802</v>
      </c>
      <c r="E48" s="3">
        <f t="shared" si="5"/>
        <v>22.899221787023361</v>
      </c>
      <c r="F48" s="4">
        <f t="shared" si="12"/>
        <v>23</v>
      </c>
      <c r="G48" s="4">
        <f t="shared" si="3"/>
        <v>0</v>
      </c>
      <c r="H48" s="4"/>
      <c r="I48" s="2"/>
      <c r="J48" s="2">
        <f t="shared" si="10"/>
        <v>1.4990506130115382</v>
      </c>
      <c r="K48" s="2">
        <f t="shared" si="10"/>
        <v>5.2198659897130106</v>
      </c>
      <c r="L48" s="2">
        <f t="shared" si="10"/>
        <v>8.1865727284393834</v>
      </c>
      <c r="M48" s="2">
        <f t="shared" si="10"/>
        <v>8.9218201725613628</v>
      </c>
      <c r="N48" s="2">
        <f t="shared" si="10"/>
        <v>8.321731273083671</v>
      </c>
      <c r="O48" s="2">
        <f t="shared" si="10"/>
        <v>6.0812845822491886</v>
      </c>
      <c r="P48" s="2">
        <f t="shared" si="10"/>
        <v>1.8571568850281279</v>
      </c>
      <c r="Q48" s="2">
        <f t="shared" si="10"/>
        <v>0.39866395785907871</v>
      </c>
      <c r="R48" s="2">
        <f t="shared" si="10"/>
        <v>0.10466226893944075</v>
      </c>
      <c r="S48" s="2">
        <f t="shared" si="10"/>
        <v>0</v>
      </c>
      <c r="T48" s="2">
        <f t="shared" si="11"/>
        <v>0</v>
      </c>
      <c r="U48" s="2">
        <f t="shared" si="11"/>
        <v>0</v>
      </c>
      <c r="V48" s="2">
        <f t="shared" si="11"/>
        <v>0</v>
      </c>
      <c r="W48" s="2">
        <f t="shared" si="11"/>
        <v>0</v>
      </c>
      <c r="X48" s="2">
        <f t="shared" si="11"/>
        <v>0</v>
      </c>
      <c r="Y48" s="2">
        <f t="shared" si="11"/>
        <v>0</v>
      </c>
      <c r="Z48" s="2">
        <f t="shared" si="11"/>
        <v>0</v>
      </c>
      <c r="AA48" s="2">
        <f t="shared" si="11"/>
        <v>0</v>
      </c>
      <c r="AB48" s="2">
        <f t="shared" si="11"/>
        <v>0</v>
      </c>
    </row>
    <row r="49" spans="1:28" x14ac:dyDescent="0.25">
      <c r="A49" s="5">
        <v>51</v>
      </c>
      <c r="B49" s="9">
        <v>44.169573612411604</v>
      </c>
      <c r="C49" s="7">
        <v>-3.7964017432344122E-2</v>
      </c>
      <c r="D49" s="2">
        <f t="shared" si="4"/>
        <v>9.7930935862393476</v>
      </c>
      <c r="E49" s="3">
        <f t="shared" si="5"/>
        <v>11.721333316175141</v>
      </c>
      <c r="F49" s="4">
        <f t="shared" si="12"/>
        <v>12</v>
      </c>
      <c r="G49" s="4">
        <f t="shared" si="3"/>
        <v>11</v>
      </c>
      <c r="H49" s="4"/>
      <c r="I49" s="2"/>
      <c r="J49" s="2">
        <f t="shared" si="10"/>
        <v>0</v>
      </c>
      <c r="K49" s="2">
        <f t="shared" si="10"/>
        <v>0</v>
      </c>
      <c r="L49" s="2">
        <f t="shared" si="10"/>
        <v>0</v>
      </c>
      <c r="M49" s="2">
        <f t="shared" si="10"/>
        <v>0</v>
      </c>
      <c r="N49" s="2">
        <f t="shared" si="10"/>
        <v>0</v>
      </c>
      <c r="O49" s="2">
        <f t="shared" si="10"/>
        <v>0</v>
      </c>
      <c r="P49" s="2">
        <f t="shared" si="10"/>
        <v>0</v>
      </c>
      <c r="Q49" s="2">
        <f t="shared" si="10"/>
        <v>0</v>
      </c>
      <c r="R49" s="2">
        <f t="shared" si="10"/>
        <v>0</v>
      </c>
      <c r="S49" s="2">
        <f t="shared" si="10"/>
        <v>0</v>
      </c>
      <c r="T49" s="2">
        <f t="shared" si="11"/>
        <v>0</v>
      </c>
      <c r="U49" s="2">
        <f t="shared" si="11"/>
        <v>0.36166668013674702</v>
      </c>
      <c r="V49" s="2">
        <f t="shared" si="11"/>
        <v>1.2593648185537876</v>
      </c>
      <c r="W49" s="2">
        <f t="shared" si="11"/>
        <v>1.9751238248350684</v>
      </c>
      <c r="X49" s="2">
        <f t="shared" si="11"/>
        <v>2.1525124332559757</v>
      </c>
      <c r="Y49" s="2">
        <f t="shared" si="11"/>
        <v>2.0077326918801983</v>
      </c>
      <c r="Z49" s="2">
        <f t="shared" si="11"/>
        <v>1.467193960456304</v>
      </c>
      <c r="AA49" s="2">
        <f t="shared" si="11"/>
        <v>0.44806476797461919</v>
      </c>
      <c r="AB49" s="2">
        <f t="shared" si="11"/>
        <v>9.6183190132192842E-2</v>
      </c>
    </row>
    <row r="50" spans="1:28" x14ac:dyDescent="0.25">
      <c r="A50" s="5">
        <v>52</v>
      </c>
      <c r="B50" s="9">
        <v>221.84818530729754</v>
      </c>
      <c r="C50" s="7">
        <v>2.0576485529019806</v>
      </c>
      <c r="D50" s="2">
        <f t="shared" si="4"/>
        <v>16.96846426901428</v>
      </c>
      <c r="E50" s="3">
        <f t="shared" si="5"/>
        <v>20.161231592956728</v>
      </c>
      <c r="F50" s="4">
        <f t="shared" si="12"/>
        <v>20</v>
      </c>
      <c r="G50" s="4">
        <f t="shared" si="3"/>
        <v>3</v>
      </c>
      <c r="H50" s="4"/>
      <c r="I50" s="2"/>
      <c r="J50" s="2">
        <f t="shared" ref="J50:S59" si="13">IF(J$7-$G50&lt;0, 0, $D50*HLOOKUP(J$7-$G50,$J$7:$AB$8,2))</f>
        <v>0</v>
      </c>
      <c r="K50" s="2">
        <f t="shared" si="13"/>
        <v>0</v>
      </c>
      <c r="L50" s="2">
        <f t="shared" si="13"/>
        <v>0</v>
      </c>
      <c r="M50" s="2">
        <f t="shared" si="13"/>
        <v>0.62665878612828152</v>
      </c>
      <c r="N50" s="2">
        <f t="shared" si="13"/>
        <v>2.1820976933489828</v>
      </c>
      <c r="O50" s="2">
        <f t="shared" si="13"/>
        <v>3.4222912048635621</v>
      </c>
      <c r="P50" s="2">
        <f t="shared" si="13"/>
        <v>3.7296519215986512</v>
      </c>
      <c r="Q50" s="2">
        <f t="shared" si="13"/>
        <v>3.4787924922693945</v>
      </c>
      <c r="R50" s="2">
        <f t="shared" si="13"/>
        <v>2.5422026323427267</v>
      </c>
      <c r="S50" s="2">
        <f t="shared" si="13"/>
        <v>0.7763604971839263</v>
      </c>
      <c r="T50" s="2">
        <f t="shared" ref="T50:AB59" si="14">IF(T$7-$G50&lt;0, 0, $D50*HLOOKUP(T$7-$G50,$J$7:$AB$8,2))</f>
        <v>0.16665632883680609</v>
      </c>
      <c r="U50" s="2">
        <f t="shared" si="14"/>
        <v>4.3752712441949324E-2</v>
      </c>
      <c r="V50" s="2">
        <f t="shared" si="14"/>
        <v>0</v>
      </c>
      <c r="W50" s="2">
        <f t="shared" si="14"/>
        <v>0</v>
      </c>
      <c r="X50" s="2">
        <f t="shared" si="14"/>
        <v>0</v>
      </c>
      <c r="Y50" s="2">
        <f t="shared" si="14"/>
        <v>0</v>
      </c>
      <c r="Z50" s="2">
        <f t="shared" si="14"/>
        <v>0</v>
      </c>
      <c r="AA50" s="2">
        <f t="shared" si="14"/>
        <v>0</v>
      </c>
      <c r="AB50" s="2">
        <f t="shared" si="14"/>
        <v>0</v>
      </c>
    </row>
    <row r="51" spans="1:28" x14ac:dyDescent="0.25">
      <c r="A51" s="5">
        <v>53</v>
      </c>
      <c r="B51" s="9">
        <v>281.44901692828745</v>
      </c>
      <c r="C51" s="7">
        <v>4.595866380110067</v>
      </c>
      <c r="D51" s="2">
        <f t="shared" si="4"/>
        <v>33.020583663993108</v>
      </c>
      <c r="E51" s="3">
        <f t="shared" si="5"/>
        <v>21.405590231586419</v>
      </c>
      <c r="F51" s="4">
        <f t="shared" si="12"/>
        <v>21</v>
      </c>
      <c r="G51" s="4">
        <f t="shared" si="3"/>
        <v>2</v>
      </c>
      <c r="H51" s="4"/>
      <c r="I51" s="2"/>
      <c r="J51" s="2">
        <f t="shared" si="13"/>
        <v>0</v>
      </c>
      <c r="K51" s="2">
        <f t="shared" si="13"/>
        <v>0</v>
      </c>
      <c r="L51" s="2">
        <f t="shared" si="13"/>
        <v>1.219476232384308</v>
      </c>
      <c r="M51" s="2">
        <f t="shared" si="13"/>
        <v>4.2463559638577815</v>
      </c>
      <c r="N51" s="2">
        <f t="shared" si="13"/>
        <v>6.6597690433955634</v>
      </c>
      <c r="O51" s="2">
        <f t="shared" si="13"/>
        <v>7.2578921322663206</v>
      </c>
      <c r="P51" s="2">
        <f t="shared" si="13"/>
        <v>6.7697203895120488</v>
      </c>
      <c r="Q51" s="2">
        <f t="shared" si="13"/>
        <v>4.9471191606530098</v>
      </c>
      <c r="R51" s="2">
        <f t="shared" si="13"/>
        <v>1.5107953403593632</v>
      </c>
      <c r="S51" s="2">
        <f t="shared" si="13"/>
        <v>0.32431274641269486</v>
      </c>
      <c r="T51" s="2">
        <f t="shared" si="14"/>
        <v>8.5142655152017868E-2</v>
      </c>
      <c r="U51" s="2">
        <f t="shared" si="14"/>
        <v>0</v>
      </c>
      <c r="V51" s="2">
        <f t="shared" si="14"/>
        <v>0</v>
      </c>
      <c r="W51" s="2">
        <f t="shared" si="14"/>
        <v>0</v>
      </c>
      <c r="X51" s="2">
        <f t="shared" si="14"/>
        <v>0</v>
      </c>
      <c r="Y51" s="2">
        <f t="shared" si="14"/>
        <v>0</v>
      </c>
      <c r="Z51" s="2">
        <f t="shared" si="14"/>
        <v>0</v>
      </c>
      <c r="AA51" s="2">
        <f t="shared" si="14"/>
        <v>0</v>
      </c>
      <c r="AB51" s="2">
        <f t="shared" si="14"/>
        <v>0</v>
      </c>
    </row>
    <row r="52" spans="1:28" x14ac:dyDescent="0.25">
      <c r="A52" s="5">
        <v>54</v>
      </c>
      <c r="B52" s="9">
        <v>369.4455640477355</v>
      </c>
      <c r="C52" s="7">
        <v>6.8076340158398239</v>
      </c>
      <c r="D52" s="2">
        <f t="shared" si="4"/>
        <v>58.98468094915571</v>
      </c>
      <c r="E52" s="3">
        <f t="shared" si="5"/>
        <v>22.828237652393696</v>
      </c>
      <c r="F52" s="4">
        <f t="shared" si="12"/>
        <v>23</v>
      </c>
      <c r="G52" s="4">
        <f t="shared" si="3"/>
        <v>0</v>
      </c>
      <c r="H52" s="4"/>
      <c r="I52" s="2"/>
      <c r="J52" s="2">
        <f t="shared" si="13"/>
        <v>2.1783508500094295</v>
      </c>
      <c r="K52" s="2">
        <f t="shared" si="13"/>
        <v>7.5852672464362803</v>
      </c>
      <c r="L52" s="2">
        <f t="shared" si="13"/>
        <v>11.89634793306521</v>
      </c>
      <c r="M52" s="2">
        <f t="shared" si="13"/>
        <v>12.964775430421529</v>
      </c>
      <c r="N52" s="2">
        <f t="shared" si="13"/>
        <v>12.092754063756445</v>
      </c>
      <c r="O52" s="2">
        <f t="shared" si="13"/>
        <v>8.8370408069669342</v>
      </c>
      <c r="P52" s="2">
        <f t="shared" si="13"/>
        <v>2.6987342815427331</v>
      </c>
      <c r="Q52" s="2">
        <f t="shared" si="13"/>
        <v>0.57931998021454612</v>
      </c>
      <c r="R52" s="2">
        <f t="shared" si="13"/>
        <v>0.15209035674260549</v>
      </c>
      <c r="S52" s="2">
        <f t="shared" si="13"/>
        <v>0</v>
      </c>
      <c r="T52" s="2">
        <f t="shared" si="14"/>
        <v>0</v>
      </c>
      <c r="U52" s="2">
        <f t="shared" si="14"/>
        <v>0</v>
      </c>
      <c r="V52" s="2">
        <f t="shared" si="14"/>
        <v>0</v>
      </c>
      <c r="W52" s="2">
        <f t="shared" si="14"/>
        <v>0</v>
      </c>
      <c r="X52" s="2">
        <f t="shared" si="14"/>
        <v>0</v>
      </c>
      <c r="Y52" s="2">
        <f t="shared" si="14"/>
        <v>0</v>
      </c>
      <c r="Z52" s="2">
        <f t="shared" si="14"/>
        <v>0</v>
      </c>
      <c r="AA52" s="2">
        <f t="shared" si="14"/>
        <v>0</v>
      </c>
      <c r="AB52" s="2">
        <f t="shared" si="14"/>
        <v>0</v>
      </c>
    </row>
    <row r="53" spans="1:28" x14ac:dyDescent="0.25">
      <c r="A53" s="5">
        <v>56</v>
      </c>
      <c r="B53" s="9">
        <v>87.082314220817452</v>
      </c>
      <c r="C53" s="7">
        <v>-5.4749591036141965E-2</v>
      </c>
      <c r="D53" s="2">
        <f t="shared" si="4"/>
        <v>9.7500707869071803</v>
      </c>
      <c r="E53" s="3">
        <f t="shared" si="5"/>
        <v>15.271087975200302</v>
      </c>
      <c r="F53" s="4">
        <f t="shared" si="12"/>
        <v>15</v>
      </c>
      <c r="G53" s="4">
        <f t="shared" si="3"/>
        <v>8</v>
      </c>
      <c r="H53" s="4"/>
      <c r="I53" s="2"/>
      <c r="J53" s="2">
        <f t="shared" si="13"/>
        <v>0</v>
      </c>
      <c r="K53" s="2">
        <f t="shared" si="13"/>
        <v>0</v>
      </c>
      <c r="L53" s="2">
        <f t="shared" si="13"/>
        <v>0</v>
      </c>
      <c r="M53" s="2">
        <f t="shared" si="13"/>
        <v>0</v>
      </c>
      <c r="N53" s="2">
        <f t="shared" si="13"/>
        <v>0</v>
      </c>
      <c r="O53" s="2">
        <f t="shared" si="13"/>
        <v>0</v>
      </c>
      <c r="P53" s="2">
        <f t="shared" si="13"/>
        <v>0</v>
      </c>
      <c r="Q53" s="2">
        <f t="shared" si="13"/>
        <v>0</v>
      </c>
      <c r="R53" s="2">
        <f t="shared" si="13"/>
        <v>0.3600778141805881</v>
      </c>
      <c r="S53" s="2">
        <f t="shared" si="13"/>
        <v>1.2538322052485535</v>
      </c>
      <c r="T53" s="2">
        <f t="shared" si="14"/>
        <v>1.9664467550997742</v>
      </c>
      <c r="U53" s="2">
        <f t="shared" si="14"/>
        <v>2.1430560638604974</v>
      </c>
      <c r="V53" s="2">
        <f t="shared" si="14"/>
        <v>1.9989123656007919</v>
      </c>
      <c r="W53" s="2">
        <f t="shared" si="14"/>
        <v>1.4607483168212043</v>
      </c>
      <c r="X53" s="2">
        <f t="shared" si="14"/>
        <v>0.44609633987469038</v>
      </c>
      <c r="Y53" s="2">
        <f t="shared" si="14"/>
        <v>9.5760640296255445E-2</v>
      </c>
      <c r="Z53" s="2">
        <f t="shared" si="14"/>
        <v>2.5140285924825284E-2</v>
      </c>
      <c r="AA53" s="2">
        <f t="shared" si="14"/>
        <v>0</v>
      </c>
      <c r="AB53" s="2">
        <f t="shared" si="14"/>
        <v>0</v>
      </c>
    </row>
    <row r="54" spans="1:28" x14ac:dyDescent="0.25">
      <c r="A54" s="5">
        <v>57</v>
      </c>
      <c r="B54" s="9">
        <v>75.785624894589461</v>
      </c>
      <c r="C54" s="7">
        <v>1.3717502895360667E-5</v>
      </c>
      <c r="D54" s="2">
        <f t="shared" si="4"/>
        <v>9.8911355892409212</v>
      </c>
      <c r="E54" s="3">
        <f t="shared" si="5"/>
        <v>14.544499154277265</v>
      </c>
      <c r="F54" s="4">
        <f t="shared" si="12"/>
        <v>15</v>
      </c>
      <c r="G54" s="4">
        <f t="shared" si="3"/>
        <v>8</v>
      </c>
      <c r="H54" s="4"/>
      <c r="I54" s="2"/>
      <c r="J54" s="2">
        <f t="shared" si="13"/>
        <v>0</v>
      </c>
      <c r="K54" s="2">
        <f t="shared" si="13"/>
        <v>0</v>
      </c>
      <c r="L54" s="2">
        <f t="shared" si="13"/>
        <v>0</v>
      </c>
      <c r="M54" s="2">
        <f t="shared" si="13"/>
        <v>0</v>
      </c>
      <c r="N54" s="2">
        <f t="shared" si="13"/>
        <v>0</v>
      </c>
      <c r="O54" s="2">
        <f t="shared" si="13"/>
        <v>0</v>
      </c>
      <c r="P54" s="2">
        <f t="shared" si="13"/>
        <v>0</v>
      </c>
      <c r="Q54" s="2">
        <f t="shared" si="13"/>
        <v>0</v>
      </c>
      <c r="R54" s="2">
        <f t="shared" si="13"/>
        <v>0.36528744873527857</v>
      </c>
      <c r="S54" s="2">
        <f t="shared" si="13"/>
        <v>1.2719727496670183</v>
      </c>
      <c r="T54" s="2">
        <f t="shared" si="14"/>
        <v>1.9948974637018568</v>
      </c>
      <c r="U54" s="2">
        <f t="shared" si="14"/>
        <v>2.1740619700375645</v>
      </c>
      <c r="V54" s="2">
        <f t="shared" si="14"/>
        <v>2.0278327892468022</v>
      </c>
      <c r="W54" s="2">
        <f t="shared" si="14"/>
        <v>1.4818825400566329</v>
      </c>
      <c r="X54" s="2">
        <f t="shared" si="14"/>
        <v>0.45255049732457592</v>
      </c>
      <c r="Y54" s="2">
        <f t="shared" si="14"/>
        <v>9.7146112883068209E-2</v>
      </c>
      <c r="Z54" s="2">
        <f t="shared" si="14"/>
        <v>2.5504017588123717E-2</v>
      </c>
      <c r="AA54" s="2">
        <f t="shared" si="14"/>
        <v>0</v>
      </c>
      <c r="AB54" s="2">
        <f t="shared" si="14"/>
        <v>0</v>
      </c>
    </row>
    <row r="55" spans="1:28" x14ac:dyDescent="0.25">
      <c r="A55" s="5">
        <v>58</v>
      </c>
      <c r="B55" s="9">
        <v>258.57953786600785</v>
      </c>
      <c r="C55" s="7">
        <v>6.8707741409118626</v>
      </c>
      <c r="D55" s="2">
        <f t="shared" si="4"/>
        <v>59.969699124581233</v>
      </c>
      <c r="E55" s="3">
        <f t="shared" si="5"/>
        <v>20.96241591228257</v>
      </c>
      <c r="F55" s="4">
        <f t="shared" si="12"/>
        <v>21</v>
      </c>
      <c r="G55" s="4">
        <f t="shared" si="3"/>
        <v>2</v>
      </c>
      <c r="H55" s="4"/>
      <c r="I55" s="2"/>
      <c r="J55" s="2">
        <f t="shared" si="13"/>
        <v>0</v>
      </c>
      <c r="K55" s="2">
        <f t="shared" si="13"/>
        <v>0</v>
      </c>
      <c r="L55" s="2">
        <f t="shared" si="13"/>
        <v>2.2147283491360672</v>
      </c>
      <c r="M55" s="2">
        <f t="shared" si="13"/>
        <v>7.7119378663831801</v>
      </c>
      <c r="N55" s="2">
        <f t="shared" si="13"/>
        <v>12.095011700448405</v>
      </c>
      <c r="O55" s="2">
        <f t="shared" si="13"/>
        <v>13.181281466120588</v>
      </c>
      <c r="P55" s="2">
        <f t="shared" si="13"/>
        <v>12.294697726959754</v>
      </c>
      <c r="Q55" s="2">
        <f t="shared" si="13"/>
        <v>8.9846154936782643</v>
      </c>
      <c r="R55" s="2">
        <f t="shared" si="13"/>
        <v>2.7438019546264441</v>
      </c>
      <c r="S55" s="2">
        <f t="shared" si="13"/>
        <v>0.58899436855938381</v>
      </c>
      <c r="T55" s="2">
        <f t="shared" si="14"/>
        <v>0.15463019866914832</v>
      </c>
      <c r="U55" s="2">
        <f t="shared" si="14"/>
        <v>0</v>
      </c>
      <c r="V55" s="2">
        <f t="shared" si="14"/>
        <v>0</v>
      </c>
      <c r="W55" s="2">
        <f t="shared" si="14"/>
        <v>0</v>
      </c>
      <c r="X55" s="2">
        <f t="shared" si="14"/>
        <v>0</v>
      </c>
      <c r="Y55" s="2">
        <f t="shared" si="14"/>
        <v>0</v>
      </c>
      <c r="Z55" s="2">
        <f t="shared" si="14"/>
        <v>0</v>
      </c>
      <c r="AA55" s="2">
        <f t="shared" si="14"/>
        <v>0</v>
      </c>
      <c r="AB55" s="2">
        <f t="shared" si="14"/>
        <v>0</v>
      </c>
    </row>
    <row r="56" spans="1:28" x14ac:dyDescent="0.25">
      <c r="A56" s="5">
        <v>59</v>
      </c>
      <c r="B56" s="9">
        <v>174.85016051677803</v>
      </c>
      <c r="C56" s="7">
        <v>1.0550147772873117</v>
      </c>
      <c r="D56" s="2">
        <f t="shared" si="4"/>
        <v>13.044488912150513</v>
      </c>
      <c r="E56" s="3">
        <f t="shared" si="5"/>
        <v>18.91631919344638</v>
      </c>
      <c r="F56" s="4">
        <f t="shared" si="12"/>
        <v>19</v>
      </c>
      <c r="G56" s="4">
        <f t="shared" si="3"/>
        <v>4</v>
      </c>
      <c r="H56" s="4"/>
      <c r="I56" s="2"/>
      <c r="J56" s="2">
        <f t="shared" si="13"/>
        <v>0</v>
      </c>
      <c r="K56" s="2">
        <f t="shared" si="13"/>
        <v>0</v>
      </c>
      <c r="L56" s="2">
        <f t="shared" si="13"/>
        <v>0</v>
      </c>
      <c r="M56" s="2">
        <f t="shared" si="13"/>
        <v>0</v>
      </c>
      <c r="N56" s="2">
        <f t="shared" si="13"/>
        <v>0.4817432772793252</v>
      </c>
      <c r="O56" s="2">
        <f t="shared" si="13"/>
        <v>1.6774852876991411</v>
      </c>
      <c r="P56" s="2">
        <f t="shared" si="13"/>
        <v>2.6308827344801466</v>
      </c>
      <c r="Q56" s="2">
        <f t="shared" si="13"/>
        <v>2.8671659595214907</v>
      </c>
      <c r="R56" s="2">
        <f t="shared" si="13"/>
        <v>2.674318039255104</v>
      </c>
      <c r="S56" s="2">
        <f t="shared" si="13"/>
        <v>1.9543155776678283</v>
      </c>
      <c r="T56" s="2">
        <f t="shared" si="14"/>
        <v>0.59682630889823529</v>
      </c>
      <c r="U56" s="2">
        <f t="shared" si="14"/>
        <v>0.1281168760582076</v>
      </c>
      <c r="V56" s="2">
        <f t="shared" si="14"/>
        <v>3.3634851291033913E-2</v>
      </c>
      <c r="W56" s="2">
        <f t="shared" si="14"/>
        <v>0</v>
      </c>
      <c r="X56" s="2">
        <f t="shared" si="14"/>
        <v>0</v>
      </c>
      <c r="Y56" s="2">
        <f t="shared" si="14"/>
        <v>0</v>
      </c>
      <c r="Z56" s="2">
        <f t="shared" si="14"/>
        <v>0</v>
      </c>
      <c r="AA56" s="2">
        <f t="shared" si="14"/>
        <v>0</v>
      </c>
      <c r="AB56" s="2">
        <f t="shared" si="14"/>
        <v>0</v>
      </c>
    </row>
    <row r="57" spans="1:28" x14ac:dyDescent="0.25">
      <c r="A57" s="6">
        <v>60</v>
      </c>
      <c r="B57" s="10">
        <v>183.57697266174617</v>
      </c>
      <c r="C57" s="8">
        <v>2.5042568244072356</v>
      </c>
      <c r="D57" s="2">
        <f t="shared" si="4"/>
        <v>19.077353061237869</v>
      </c>
      <c r="E57" s="3">
        <f t="shared" si="5"/>
        <v>19.17101148557775</v>
      </c>
      <c r="F57" s="4">
        <f t="shared" si="12"/>
        <v>19</v>
      </c>
      <c r="G57" s="4">
        <f t="shared" si="3"/>
        <v>4</v>
      </c>
      <c r="H57" s="4"/>
      <c r="I57" s="2"/>
      <c r="J57" s="2">
        <f t="shared" si="13"/>
        <v>0</v>
      </c>
      <c r="K57" s="2">
        <f t="shared" si="13"/>
        <v>0</v>
      </c>
      <c r="L57" s="2">
        <f t="shared" si="13"/>
        <v>0</v>
      </c>
      <c r="M57" s="2">
        <f t="shared" si="13"/>
        <v>0</v>
      </c>
      <c r="N57" s="2">
        <f t="shared" si="13"/>
        <v>0.70454171469876092</v>
      </c>
      <c r="O57" s="2">
        <f t="shared" si="13"/>
        <v>2.4532949741449741</v>
      </c>
      <c r="P57" s="2">
        <f t="shared" si="13"/>
        <v>3.8476232473655667</v>
      </c>
      <c r="Q57" s="2">
        <f t="shared" si="13"/>
        <v>4.1931836243890697</v>
      </c>
      <c r="R57" s="2">
        <f t="shared" si="13"/>
        <v>3.9111466747757806</v>
      </c>
      <c r="S57" s="2">
        <f t="shared" si="13"/>
        <v>2.8581547747354175</v>
      </c>
      <c r="T57" s="2">
        <f t="shared" si="14"/>
        <v>0.87284877834358754</v>
      </c>
      <c r="U57" s="2">
        <f t="shared" si="14"/>
        <v>0.18736884933748932</v>
      </c>
      <c r="V57" s="2">
        <f t="shared" si="14"/>
        <v>4.9190423447222791E-2</v>
      </c>
      <c r="W57" s="2">
        <f t="shared" si="14"/>
        <v>0</v>
      </c>
      <c r="X57" s="2">
        <f t="shared" si="14"/>
        <v>0</v>
      </c>
      <c r="Y57" s="2">
        <f t="shared" si="14"/>
        <v>0</v>
      </c>
      <c r="Z57" s="2">
        <f t="shared" si="14"/>
        <v>0</v>
      </c>
      <c r="AA57" s="2">
        <f t="shared" si="14"/>
        <v>0</v>
      </c>
      <c r="AB57" s="2">
        <f t="shared" si="14"/>
        <v>0</v>
      </c>
    </row>
    <row r="58" spans="1:28" x14ac:dyDescent="0.25">
      <c r="A58" s="6">
        <v>61</v>
      </c>
      <c r="B58" s="10">
        <v>131.81658402841734</v>
      </c>
      <c r="C58" s="8">
        <v>-0.14675430416713198</v>
      </c>
      <c r="D58" s="2">
        <f t="shared" si="4"/>
        <v>9.5175904133505576</v>
      </c>
      <c r="E58" s="3">
        <f t="shared" si="5"/>
        <v>17.438942478632331</v>
      </c>
      <c r="F58" s="4">
        <f t="shared" si="12"/>
        <v>17</v>
      </c>
      <c r="G58" s="4">
        <f t="shared" si="3"/>
        <v>6</v>
      </c>
      <c r="H58" s="4"/>
      <c r="I58" s="2"/>
      <c r="J58" s="2">
        <f t="shared" si="13"/>
        <v>0</v>
      </c>
      <c r="K58" s="2">
        <f t="shared" si="13"/>
        <v>0</v>
      </c>
      <c r="L58" s="2">
        <f t="shared" si="13"/>
        <v>0</v>
      </c>
      <c r="M58" s="2">
        <f t="shared" si="13"/>
        <v>0</v>
      </c>
      <c r="N58" s="2">
        <f t="shared" si="13"/>
        <v>0</v>
      </c>
      <c r="O58" s="2">
        <f t="shared" si="13"/>
        <v>0</v>
      </c>
      <c r="P58" s="2">
        <f t="shared" si="13"/>
        <v>0.35149213038611082</v>
      </c>
      <c r="Q58" s="2">
        <f t="shared" si="13"/>
        <v>1.2239358705629699</v>
      </c>
      <c r="R58" s="2">
        <f t="shared" si="13"/>
        <v>1.9195588620581463</v>
      </c>
      <c r="S58" s="2">
        <f t="shared" si="13"/>
        <v>2.0919571041536509</v>
      </c>
      <c r="T58" s="2">
        <f t="shared" si="14"/>
        <v>1.9512503635888829</v>
      </c>
      <c r="U58" s="2">
        <f t="shared" si="14"/>
        <v>1.4259182810410718</v>
      </c>
      <c r="V58" s="2">
        <f t="shared" si="14"/>
        <v>0.43545963312630709</v>
      </c>
      <c r="W58" s="2">
        <f t="shared" si="14"/>
        <v>9.3477326675805647E-2</v>
      </c>
      <c r="X58" s="2">
        <f t="shared" si="14"/>
        <v>2.4540841757612456E-2</v>
      </c>
      <c r="Y58" s="2">
        <f t="shared" si="14"/>
        <v>0</v>
      </c>
      <c r="Z58" s="2">
        <f t="shared" si="14"/>
        <v>0</v>
      </c>
      <c r="AA58" s="2">
        <f t="shared" si="14"/>
        <v>0</v>
      </c>
      <c r="AB58" s="2">
        <f t="shared" si="14"/>
        <v>0</v>
      </c>
    </row>
    <row r="59" spans="1:28" x14ac:dyDescent="0.25">
      <c r="A59" s="5">
        <v>62</v>
      </c>
      <c r="B59" s="9">
        <v>108.4373230341794</v>
      </c>
      <c r="C59" s="7">
        <v>-0.8704448711242776</v>
      </c>
      <c r="D59" s="2">
        <f t="shared" si="4"/>
        <v>7.8720434020920296</v>
      </c>
      <c r="E59" s="3">
        <f t="shared" si="5"/>
        <v>16.41797473148301</v>
      </c>
      <c r="F59" s="4">
        <f t="shared" si="12"/>
        <v>16</v>
      </c>
      <c r="G59" s="4">
        <f t="shared" si="3"/>
        <v>7</v>
      </c>
      <c r="H59" s="4"/>
      <c r="I59" s="2"/>
      <c r="J59" s="2">
        <f t="shared" si="13"/>
        <v>0</v>
      </c>
      <c r="K59" s="2">
        <f t="shared" si="13"/>
        <v>0</v>
      </c>
      <c r="L59" s="2">
        <f t="shared" si="13"/>
        <v>0</v>
      </c>
      <c r="M59" s="2">
        <f t="shared" si="13"/>
        <v>0</v>
      </c>
      <c r="N59" s="2">
        <f t="shared" si="13"/>
        <v>0</v>
      </c>
      <c r="O59" s="2">
        <f t="shared" si="13"/>
        <v>0</v>
      </c>
      <c r="P59" s="2">
        <f t="shared" si="13"/>
        <v>0</v>
      </c>
      <c r="Q59" s="2">
        <f t="shared" si="13"/>
        <v>0.29072077970617127</v>
      </c>
      <c r="R59" s="2">
        <f t="shared" si="13"/>
        <v>1.0123230645578019</v>
      </c>
      <c r="S59" s="2">
        <f t="shared" si="13"/>
        <v>1.5876760838327055</v>
      </c>
      <c r="T59" s="2">
        <f t="shared" si="14"/>
        <v>1.7302674735941841</v>
      </c>
      <c r="U59" s="2">
        <f t="shared" si="14"/>
        <v>1.6138882724952348</v>
      </c>
      <c r="V59" s="2">
        <f t="shared" si="14"/>
        <v>1.1793836579105514</v>
      </c>
      <c r="W59" s="2">
        <f t="shared" si="14"/>
        <v>0.36017069268087876</v>
      </c>
      <c r="X59" s="2">
        <f t="shared" si="14"/>
        <v>7.7315532686852304E-2</v>
      </c>
      <c r="Y59" s="2">
        <f t="shared" si="14"/>
        <v>2.0297844627649678E-2</v>
      </c>
      <c r="Z59" s="2">
        <f t="shared" si="14"/>
        <v>0</v>
      </c>
      <c r="AA59" s="2">
        <f t="shared" si="14"/>
        <v>0</v>
      </c>
      <c r="AB59" s="2">
        <f t="shared" si="14"/>
        <v>0</v>
      </c>
    </row>
    <row r="60" spans="1:28" x14ac:dyDescent="0.25">
      <c r="A60" s="5">
        <v>63</v>
      </c>
      <c r="B60" s="9">
        <v>386.70051061796323</v>
      </c>
      <c r="C60" s="7">
        <v>6.770486036056127</v>
      </c>
      <c r="D60" s="2">
        <f t="shared" si="4"/>
        <v>58.412730270634562</v>
      </c>
      <c r="E60" s="3">
        <f t="shared" si="5"/>
        <v>23.066941012342586</v>
      </c>
      <c r="F60" s="4">
        <f t="shared" si="12"/>
        <v>23</v>
      </c>
      <c r="G60" s="4">
        <f t="shared" si="3"/>
        <v>0</v>
      </c>
      <c r="H60" s="4"/>
      <c r="I60" s="2"/>
      <c r="J60" s="2">
        <f t="shared" ref="J60:S69" si="15">IF(J$7-$G60&lt;0, 0, $D60*HLOOKUP(J$7-$G60,$J$7:$AB$8,2))</f>
        <v>2.1572282597593615</v>
      </c>
      <c r="K60" s="2">
        <f t="shared" si="15"/>
        <v>7.5117159670438713</v>
      </c>
      <c r="L60" s="2">
        <f t="shared" si="15"/>
        <v>11.780993841752833</v>
      </c>
      <c r="M60" s="2">
        <f t="shared" si="15"/>
        <v>12.839061228276471</v>
      </c>
      <c r="N60" s="2">
        <f t="shared" si="15"/>
        <v>11.975495501352475</v>
      </c>
      <c r="O60" s="2">
        <f t="shared" si="15"/>
        <v>8.7513515838613518</v>
      </c>
      <c r="P60" s="2">
        <f t="shared" si="15"/>
        <v>2.6725657428876346</v>
      </c>
      <c r="Q60" s="2">
        <f t="shared" si="15"/>
        <v>0.57370254785019736</v>
      </c>
      <c r="R60" s="2">
        <f t="shared" si="15"/>
        <v>0.15061559785036974</v>
      </c>
      <c r="S60" s="2">
        <f t="shared" si="15"/>
        <v>0</v>
      </c>
      <c r="T60" s="2">
        <f t="shared" ref="T60:AB69" si="16">IF(T$7-$G60&lt;0, 0, $D60*HLOOKUP(T$7-$G60,$J$7:$AB$8,2))</f>
        <v>0</v>
      </c>
      <c r="U60" s="2">
        <f t="shared" si="16"/>
        <v>0</v>
      </c>
      <c r="V60" s="2">
        <f t="shared" si="16"/>
        <v>0</v>
      </c>
      <c r="W60" s="2">
        <f t="shared" si="16"/>
        <v>0</v>
      </c>
      <c r="X60" s="2">
        <f t="shared" si="16"/>
        <v>0</v>
      </c>
      <c r="Y60" s="2">
        <f t="shared" si="16"/>
        <v>0</v>
      </c>
      <c r="Z60" s="2">
        <f t="shared" si="16"/>
        <v>0</v>
      </c>
      <c r="AA60" s="2">
        <f t="shared" si="16"/>
        <v>0</v>
      </c>
      <c r="AB60" s="2">
        <f t="shared" si="16"/>
        <v>0</v>
      </c>
    </row>
    <row r="61" spans="1:28" x14ac:dyDescent="0.25">
      <c r="A61" s="5">
        <v>65</v>
      </c>
      <c r="B61" s="9">
        <v>137.77310442264687</v>
      </c>
      <c r="C61" s="7">
        <v>2.5936413936733516E-4</v>
      </c>
      <c r="D61" s="2">
        <f t="shared" si="4"/>
        <v>9.8917729264281231</v>
      </c>
      <c r="E61" s="3">
        <f t="shared" si="5"/>
        <v>17.670061269393226</v>
      </c>
      <c r="F61" s="4">
        <f t="shared" si="12"/>
        <v>18</v>
      </c>
      <c r="G61" s="4">
        <f t="shared" si="3"/>
        <v>5</v>
      </c>
      <c r="H61" s="4"/>
      <c r="I61" s="2"/>
      <c r="J61" s="2">
        <f t="shared" si="15"/>
        <v>0</v>
      </c>
      <c r="K61" s="2">
        <f t="shared" si="15"/>
        <v>0</v>
      </c>
      <c r="L61" s="2">
        <f t="shared" si="15"/>
        <v>0</v>
      </c>
      <c r="M61" s="2">
        <f t="shared" si="15"/>
        <v>0</v>
      </c>
      <c r="N61" s="2">
        <f t="shared" si="15"/>
        <v>0</v>
      </c>
      <c r="O61" s="2">
        <f t="shared" si="15"/>
        <v>0.3653109861009326</v>
      </c>
      <c r="P61" s="2">
        <f t="shared" si="15"/>
        <v>1.2720547094710424</v>
      </c>
      <c r="Q61" s="2">
        <f t="shared" si="15"/>
        <v>1.9950260052961764</v>
      </c>
      <c r="R61" s="2">
        <f t="shared" si="15"/>
        <v>2.1742020561306412</v>
      </c>
      <c r="S61" s="2">
        <f t="shared" si="15"/>
        <v>2.027963453035035</v>
      </c>
      <c r="T61" s="2">
        <f t="shared" si="16"/>
        <v>1.4819780254375907</v>
      </c>
      <c r="U61" s="2">
        <f t="shared" si="16"/>
        <v>0.45257965750122392</v>
      </c>
      <c r="V61" s="2">
        <f t="shared" si="16"/>
        <v>9.7152372511173979E-2</v>
      </c>
      <c r="W61" s="2">
        <f t="shared" si="16"/>
        <v>2.550566094430717E-2</v>
      </c>
      <c r="X61" s="2">
        <f t="shared" si="16"/>
        <v>0</v>
      </c>
      <c r="Y61" s="2">
        <f t="shared" si="16"/>
        <v>0</v>
      </c>
      <c r="Z61" s="2">
        <f t="shared" si="16"/>
        <v>0</v>
      </c>
      <c r="AA61" s="2">
        <f t="shared" si="16"/>
        <v>0</v>
      </c>
      <c r="AB61" s="2">
        <f t="shared" si="16"/>
        <v>0</v>
      </c>
    </row>
    <row r="62" spans="1:28" x14ac:dyDescent="0.25">
      <c r="A62" s="5">
        <v>66</v>
      </c>
      <c r="B62" s="9">
        <v>210.8654808115331</v>
      </c>
      <c r="C62" s="7">
        <v>2.4303865217578675</v>
      </c>
      <c r="D62" s="2">
        <f t="shared" si="4"/>
        <v>18.711264974948108</v>
      </c>
      <c r="E62" s="3">
        <f t="shared" si="5"/>
        <v>19.895723854113662</v>
      </c>
      <c r="F62" s="4">
        <f t="shared" si="12"/>
        <v>20</v>
      </c>
      <c r="G62" s="4">
        <f t="shared" si="3"/>
        <v>3</v>
      </c>
      <c r="H62" s="4"/>
      <c r="I62" s="2"/>
      <c r="J62" s="2">
        <f t="shared" si="15"/>
        <v>0</v>
      </c>
      <c r="K62" s="2">
        <f t="shared" si="15"/>
        <v>0</v>
      </c>
      <c r="L62" s="2">
        <f t="shared" si="15"/>
        <v>0</v>
      </c>
      <c r="M62" s="2">
        <f t="shared" si="15"/>
        <v>0.69102179255770479</v>
      </c>
      <c r="N62" s="2">
        <f t="shared" si="15"/>
        <v>2.4062170561913634</v>
      </c>
      <c r="O62" s="2">
        <f t="shared" si="15"/>
        <v>3.7737886316895564</v>
      </c>
      <c r="P62" s="2">
        <f t="shared" si="15"/>
        <v>4.112717819537286</v>
      </c>
      <c r="Q62" s="2">
        <f t="shared" si="15"/>
        <v>3.8360930655685124</v>
      </c>
      <c r="R62" s="2">
        <f t="shared" si="15"/>
        <v>2.8033077313094181</v>
      </c>
      <c r="S62" s="2">
        <f t="shared" si="15"/>
        <v>0.85609909939921591</v>
      </c>
      <c r="T62" s="2">
        <f t="shared" si="16"/>
        <v>0.18377330318053073</v>
      </c>
      <c r="U62" s="2">
        <f t="shared" si="16"/>
        <v>4.8246475514521048E-2</v>
      </c>
      <c r="V62" s="2">
        <f t="shared" si="16"/>
        <v>0</v>
      </c>
      <c r="W62" s="2">
        <f t="shared" si="16"/>
        <v>0</v>
      </c>
      <c r="X62" s="2">
        <f t="shared" si="16"/>
        <v>0</v>
      </c>
      <c r="Y62" s="2">
        <f t="shared" si="16"/>
        <v>0</v>
      </c>
      <c r="Z62" s="2">
        <f t="shared" si="16"/>
        <v>0</v>
      </c>
      <c r="AA62" s="2">
        <f t="shared" si="16"/>
        <v>0</v>
      </c>
      <c r="AB62" s="2">
        <f t="shared" si="16"/>
        <v>0</v>
      </c>
    </row>
    <row r="63" spans="1:28" x14ac:dyDescent="0.25">
      <c r="A63" s="5">
        <v>68</v>
      </c>
      <c r="B63" s="9">
        <v>351.41648543642737</v>
      </c>
      <c r="C63" s="7">
        <v>2.4186010455598534</v>
      </c>
      <c r="D63" s="2">
        <f t="shared" si="4"/>
        <v>18.653511585978702</v>
      </c>
      <c r="E63" s="3">
        <f t="shared" si="5"/>
        <v>22.566607880502151</v>
      </c>
      <c r="F63" s="4">
        <f t="shared" si="12"/>
        <v>23</v>
      </c>
      <c r="G63" s="4">
        <f t="shared" si="3"/>
        <v>0</v>
      </c>
      <c r="H63" s="4"/>
      <c r="I63" s="2"/>
      <c r="J63" s="2">
        <f t="shared" si="15"/>
        <v>0.68888891429290788</v>
      </c>
      <c r="K63" s="2">
        <f t="shared" si="15"/>
        <v>2.398790129696704</v>
      </c>
      <c r="L63" s="2">
        <f t="shared" si="15"/>
        <v>3.7621406173502749</v>
      </c>
      <c r="M63" s="2">
        <f t="shared" si="15"/>
        <v>4.1000236808849202</v>
      </c>
      <c r="N63" s="2">
        <f t="shared" si="15"/>
        <v>3.8242527450324482</v>
      </c>
      <c r="O63" s="2">
        <f t="shared" si="15"/>
        <v>2.7946551617464293</v>
      </c>
      <c r="P63" s="2">
        <f t="shared" si="15"/>
        <v>0.85345670059025469</v>
      </c>
      <c r="Q63" s="2">
        <f t="shared" si="15"/>
        <v>0.18320607637491454</v>
      </c>
      <c r="R63" s="2">
        <f t="shared" si="15"/>
        <v>4.8097560009849195E-2</v>
      </c>
      <c r="S63" s="2">
        <f t="shared" si="15"/>
        <v>0</v>
      </c>
      <c r="T63" s="2">
        <f t="shared" si="16"/>
        <v>0</v>
      </c>
      <c r="U63" s="2">
        <f t="shared" si="16"/>
        <v>0</v>
      </c>
      <c r="V63" s="2">
        <f t="shared" si="16"/>
        <v>0</v>
      </c>
      <c r="W63" s="2">
        <f t="shared" si="16"/>
        <v>0</v>
      </c>
      <c r="X63" s="2">
        <f t="shared" si="16"/>
        <v>0</v>
      </c>
      <c r="Y63" s="2">
        <f t="shared" si="16"/>
        <v>0</v>
      </c>
      <c r="Z63" s="2">
        <f t="shared" si="16"/>
        <v>0</v>
      </c>
      <c r="AA63" s="2">
        <f t="shared" si="16"/>
        <v>0</v>
      </c>
      <c r="AB63" s="2">
        <f t="shared" si="16"/>
        <v>0</v>
      </c>
    </row>
    <row r="64" spans="1:28" x14ac:dyDescent="0.25">
      <c r="A64" s="5">
        <v>69</v>
      </c>
      <c r="B64" s="9">
        <v>43.201454538076284</v>
      </c>
      <c r="C64" s="7">
        <v>-7.4207920219301116E-2</v>
      </c>
      <c r="D64" s="2">
        <f t="shared" si="4"/>
        <v>9.7004339869800127</v>
      </c>
      <c r="E64" s="3">
        <f t="shared" si="5"/>
        <v>11.605441086144339</v>
      </c>
      <c r="F64" s="4">
        <f t="shared" si="12"/>
        <v>12</v>
      </c>
      <c r="G64" s="4">
        <f t="shared" si="3"/>
        <v>11</v>
      </c>
      <c r="H64" s="4"/>
      <c r="I64" s="2"/>
      <c r="J64" s="2">
        <f t="shared" si="15"/>
        <v>0</v>
      </c>
      <c r="K64" s="2">
        <f t="shared" si="15"/>
        <v>0</v>
      </c>
      <c r="L64" s="2">
        <f t="shared" si="15"/>
        <v>0</v>
      </c>
      <c r="M64" s="2">
        <f t="shared" si="15"/>
        <v>0</v>
      </c>
      <c r="N64" s="2">
        <f t="shared" si="15"/>
        <v>0</v>
      </c>
      <c r="O64" s="2">
        <f t="shared" si="15"/>
        <v>0</v>
      </c>
      <c r="P64" s="2">
        <f t="shared" si="15"/>
        <v>0</v>
      </c>
      <c r="Q64" s="2">
        <f t="shared" si="15"/>
        <v>0</v>
      </c>
      <c r="R64" s="2">
        <f t="shared" si="15"/>
        <v>0</v>
      </c>
      <c r="S64" s="2">
        <f t="shared" si="15"/>
        <v>0</v>
      </c>
      <c r="T64" s="2">
        <f t="shared" si="16"/>
        <v>0</v>
      </c>
      <c r="U64" s="2">
        <f t="shared" si="16"/>
        <v>0.35824468795911546</v>
      </c>
      <c r="V64" s="2">
        <f t="shared" si="16"/>
        <v>1.2474490497131359</v>
      </c>
      <c r="W64" s="2">
        <f t="shared" si="16"/>
        <v>1.956435738125273</v>
      </c>
      <c r="X64" s="2">
        <f t="shared" si="16"/>
        <v>2.1321459435752796</v>
      </c>
      <c r="Y64" s="2">
        <f t="shared" si="16"/>
        <v>1.9887360689018485</v>
      </c>
      <c r="Z64" s="2">
        <f t="shared" si="16"/>
        <v>1.4533117685611274</v>
      </c>
      <c r="AA64" s="2">
        <f t="shared" si="16"/>
        <v>0.44382530048897267</v>
      </c>
      <c r="AB64" s="2">
        <f t="shared" si="16"/>
        <v>9.5273130836358438E-2</v>
      </c>
    </row>
    <row r="65" spans="1:28" x14ac:dyDescent="0.25">
      <c r="A65" s="5">
        <v>70</v>
      </c>
      <c r="B65" s="9">
        <v>296.23879322375012</v>
      </c>
      <c r="C65" s="7">
        <v>0.48617488959303046</v>
      </c>
      <c r="D65" s="2">
        <f t="shared" si="4"/>
        <v>11.236405932619666</v>
      </c>
      <c r="E65" s="3">
        <f t="shared" si="5"/>
        <v>21.673407470458557</v>
      </c>
      <c r="F65" s="4">
        <f t="shared" si="12"/>
        <v>22</v>
      </c>
      <c r="G65" s="4">
        <f t="shared" si="3"/>
        <v>1</v>
      </c>
      <c r="H65" s="4"/>
      <c r="I65" s="2"/>
      <c r="J65" s="2">
        <f t="shared" si="15"/>
        <v>0</v>
      </c>
      <c r="K65" s="2">
        <f t="shared" si="15"/>
        <v>0.41496934492994664</v>
      </c>
      <c r="L65" s="2">
        <f t="shared" si="15"/>
        <v>1.4449708045692538</v>
      </c>
      <c r="M65" s="2">
        <f t="shared" si="15"/>
        <v>2.2662188273396935</v>
      </c>
      <c r="N65" s="2">
        <f t="shared" si="15"/>
        <v>2.4697510814213421</v>
      </c>
      <c r="O65" s="2">
        <f t="shared" si="15"/>
        <v>2.303633609900003</v>
      </c>
      <c r="P65" s="2">
        <f t="shared" si="15"/>
        <v>1.6834299372713084</v>
      </c>
      <c r="Q65" s="2">
        <f t="shared" si="15"/>
        <v>0.51410083777226723</v>
      </c>
      <c r="R65" s="2">
        <f t="shared" si="15"/>
        <v>0.11035872972134823</v>
      </c>
      <c r="S65" s="2">
        <f t="shared" si="15"/>
        <v>2.8972759694503615E-2</v>
      </c>
      <c r="T65" s="2">
        <f t="shared" si="16"/>
        <v>0</v>
      </c>
      <c r="U65" s="2">
        <f t="shared" si="16"/>
        <v>0</v>
      </c>
      <c r="V65" s="2">
        <f t="shared" si="16"/>
        <v>0</v>
      </c>
      <c r="W65" s="2">
        <f t="shared" si="16"/>
        <v>0</v>
      </c>
      <c r="X65" s="2">
        <f t="shared" si="16"/>
        <v>0</v>
      </c>
      <c r="Y65" s="2">
        <f t="shared" si="16"/>
        <v>0</v>
      </c>
      <c r="Z65" s="2">
        <f t="shared" si="16"/>
        <v>0</v>
      </c>
      <c r="AA65" s="2">
        <f t="shared" si="16"/>
        <v>0</v>
      </c>
      <c r="AB65" s="2">
        <f t="shared" si="16"/>
        <v>0</v>
      </c>
    </row>
    <row r="66" spans="1:28" x14ac:dyDescent="0.25">
      <c r="A66" s="6">
        <v>71</v>
      </c>
      <c r="B66" s="10">
        <v>48.465135722138079</v>
      </c>
      <c r="C66" s="8">
        <v>-0.23682353496188568</v>
      </c>
      <c r="D66" s="2">
        <f t="shared" si="4"/>
        <v>9.295371142946049</v>
      </c>
      <c r="E66" s="3">
        <f t="shared" si="5"/>
        <v>12.206658745714677</v>
      </c>
      <c r="F66" s="4">
        <f t="shared" si="12"/>
        <v>12</v>
      </c>
      <c r="G66" s="4">
        <f t="shared" si="3"/>
        <v>11</v>
      </c>
      <c r="H66" s="4"/>
      <c r="I66" s="2"/>
      <c r="J66" s="2">
        <f t="shared" si="15"/>
        <v>0</v>
      </c>
      <c r="K66" s="2">
        <f t="shared" si="15"/>
        <v>0</v>
      </c>
      <c r="L66" s="2">
        <f t="shared" si="15"/>
        <v>0</v>
      </c>
      <c r="M66" s="2">
        <f t="shared" si="15"/>
        <v>0</v>
      </c>
      <c r="N66" s="2">
        <f t="shared" si="15"/>
        <v>0</v>
      </c>
      <c r="O66" s="2">
        <f t="shared" si="15"/>
        <v>0</v>
      </c>
      <c r="P66" s="2">
        <f t="shared" si="15"/>
        <v>0</v>
      </c>
      <c r="Q66" s="2">
        <f t="shared" si="15"/>
        <v>0</v>
      </c>
      <c r="R66" s="2">
        <f t="shared" si="15"/>
        <v>0</v>
      </c>
      <c r="S66" s="2">
        <f t="shared" si="15"/>
        <v>0</v>
      </c>
      <c r="T66" s="2">
        <f t="shared" si="16"/>
        <v>0</v>
      </c>
      <c r="U66" s="2">
        <f t="shared" si="16"/>
        <v>0.34328539723464385</v>
      </c>
      <c r="V66" s="2">
        <f t="shared" si="16"/>
        <v>1.1953590854349934</v>
      </c>
      <c r="W66" s="2">
        <f t="shared" si="16"/>
        <v>1.8747404835296146</v>
      </c>
      <c r="X66" s="2">
        <f t="shared" si="16"/>
        <v>2.0431135249268686</v>
      </c>
      <c r="Y66" s="2">
        <f t="shared" si="16"/>
        <v>1.9056920433269577</v>
      </c>
      <c r="Z66" s="2">
        <f t="shared" si="16"/>
        <v>1.3926255560647036</v>
      </c>
      <c r="AA66" s="2">
        <f t="shared" si="16"/>
        <v>0.42529240405242252</v>
      </c>
      <c r="AB66" s="2">
        <f t="shared" si="16"/>
        <v>9.12947928168025E-2</v>
      </c>
    </row>
    <row r="67" spans="1:28" x14ac:dyDescent="0.25">
      <c r="A67" s="6">
        <v>72</v>
      </c>
      <c r="B67" s="10">
        <v>321.47711266014454</v>
      </c>
      <c r="C67" s="8">
        <v>4.1872254671457654</v>
      </c>
      <c r="D67" s="2">
        <f t="shared" si="4"/>
        <v>29.664308909353732</v>
      </c>
      <c r="E67" s="3">
        <f t="shared" si="5"/>
        <v>22.10095923054962</v>
      </c>
      <c r="F67" s="4">
        <f t="shared" si="12"/>
        <v>22</v>
      </c>
      <c r="G67" s="4">
        <f t="shared" si="3"/>
        <v>1</v>
      </c>
      <c r="H67" s="4"/>
      <c r="I67" s="2"/>
      <c r="J67" s="2">
        <f t="shared" si="15"/>
        <v>0</v>
      </c>
      <c r="K67" s="2">
        <f t="shared" si="15"/>
        <v>1.0955263551113255</v>
      </c>
      <c r="L67" s="2">
        <f t="shared" si="15"/>
        <v>3.8147482895134583</v>
      </c>
      <c r="M67" s="2">
        <f t="shared" si="15"/>
        <v>5.982857486061377</v>
      </c>
      <c r="N67" s="2">
        <f t="shared" si="15"/>
        <v>6.5201862097031258</v>
      </c>
      <c r="O67" s="2">
        <f t="shared" si="15"/>
        <v>6.0816331688109013</v>
      </c>
      <c r="P67" s="2">
        <f t="shared" si="15"/>
        <v>4.4442845858299753</v>
      </c>
      <c r="Q67" s="2">
        <f t="shared" si="15"/>
        <v>1.3572352363989915</v>
      </c>
      <c r="R67" s="2">
        <f t="shared" si="15"/>
        <v>0.29134898373458051</v>
      </c>
      <c r="S67" s="2">
        <f t="shared" si="15"/>
        <v>7.6488594189997705E-2</v>
      </c>
      <c r="T67" s="2">
        <f t="shared" si="16"/>
        <v>0</v>
      </c>
      <c r="U67" s="2">
        <f t="shared" si="16"/>
        <v>0</v>
      </c>
      <c r="V67" s="2">
        <f t="shared" si="16"/>
        <v>0</v>
      </c>
      <c r="W67" s="2">
        <f t="shared" si="16"/>
        <v>0</v>
      </c>
      <c r="X67" s="2">
        <f t="shared" si="16"/>
        <v>0</v>
      </c>
      <c r="Y67" s="2">
        <f t="shared" si="16"/>
        <v>0</v>
      </c>
      <c r="Z67" s="2">
        <f t="shared" si="16"/>
        <v>0</v>
      </c>
      <c r="AA67" s="2">
        <f t="shared" si="16"/>
        <v>0</v>
      </c>
      <c r="AB67" s="2">
        <f t="shared" si="16"/>
        <v>0</v>
      </c>
    </row>
    <row r="68" spans="1:28" x14ac:dyDescent="0.25">
      <c r="A68" s="5">
        <v>73</v>
      </c>
      <c r="B68" s="9">
        <v>51.541760497934305</v>
      </c>
      <c r="C68" s="7">
        <v>-0.16280097504299107</v>
      </c>
      <c r="D68" s="2">
        <f t="shared" si="4"/>
        <v>9.4776146665556471</v>
      </c>
      <c r="E68" s="3">
        <f t="shared" si="5"/>
        <v>12.528511229258616</v>
      </c>
      <c r="F68" s="4">
        <f t="shared" si="12"/>
        <v>13</v>
      </c>
      <c r="G68" s="4">
        <f t="shared" si="3"/>
        <v>10</v>
      </c>
      <c r="H68" s="4"/>
      <c r="I68" s="2"/>
      <c r="J68" s="2">
        <f t="shared" si="15"/>
        <v>0</v>
      </c>
      <c r="K68" s="2">
        <f t="shared" si="15"/>
        <v>0</v>
      </c>
      <c r="L68" s="2">
        <f t="shared" si="15"/>
        <v>0</v>
      </c>
      <c r="M68" s="2">
        <f t="shared" si="15"/>
        <v>0</v>
      </c>
      <c r="N68" s="2">
        <f t="shared" si="15"/>
        <v>0</v>
      </c>
      <c r="O68" s="2">
        <f t="shared" si="15"/>
        <v>0</v>
      </c>
      <c r="P68" s="2">
        <f t="shared" si="15"/>
        <v>0</v>
      </c>
      <c r="Q68" s="2">
        <f t="shared" si="15"/>
        <v>0</v>
      </c>
      <c r="R68" s="2">
        <f t="shared" si="15"/>
        <v>0</v>
      </c>
      <c r="S68" s="2">
        <f t="shared" si="15"/>
        <v>0</v>
      </c>
      <c r="T68" s="2">
        <f t="shared" si="16"/>
        <v>0.35001579448653175</v>
      </c>
      <c r="U68" s="2">
        <f t="shared" si="16"/>
        <v>1.2187950998079897</v>
      </c>
      <c r="V68" s="2">
        <f t="shared" si="16"/>
        <v>1.9114963382790264</v>
      </c>
      <c r="W68" s="2">
        <f t="shared" si="16"/>
        <v>2.0831704739384911</v>
      </c>
      <c r="X68" s="2">
        <f t="shared" si="16"/>
        <v>1.9430547292864349</v>
      </c>
      <c r="Y68" s="2">
        <f t="shared" si="16"/>
        <v>1.4199291445393398</v>
      </c>
      <c r="Z68" s="2">
        <f t="shared" si="16"/>
        <v>0.43363061724337487</v>
      </c>
      <c r="AA68" s="2">
        <f t="shared" si="16"/>
        <v>9.3084703566387594E-2</v>
      </c>
      <c r="AB68" s="2">
        <f t="shared" si="16"/>
        <v>2.4437765408071278E-2</v>
      </c>
    </row>
    <row r="69" spans="1:28" x14ac:dyDescent="0.25">
      <c r="A69" s="5">
        <v>74</v>
      </c>
      <c r="B69" s="9">
        <v>222.57189750322806</v>
      </c>
      <c r="C69" s="7">
        <v>1.6231331011560712</v>
      </c>
      <c r="D69" s="2">
        <f t="shared" si="4"/>
        <v>15.140649933752158</v>
      </c>
      <c r="E69" s="3">
        <f t="shared" si="5"/>
        <v>20.178262893530675</v>
      </c>
      <c r="F69" s="4">
        <f t="shared" si="12"/>
        <v>20</v>
      </c>
      <c r="G69" s="4">
        <f t="shared" si="3"/>
        <v>3</v>
      </c>
      <c r="H69" s="4"/>
      <c r="I69" s="2"/>
      <c r="J69" s="2">
        <f t="shared" si="15"/>
        <v>0</v>
      </c>
      <c r="K69" s="2">
        <f t="shared" si="15"/>
        <v>0</v>
      </c>
      <c r="L69" s="2">
        <f t="shared" si="15"/>
        <v>0</v>
      </c>
      <c r="M69" s="2">
        <f t="shared" si="15"/>
        <v>0.55915615922910766</v>
      </c>
      <c r="N69" s="2">
        <f t="shared" si="15"/>
        <v>1.9470458123058094</v>
      </c>
      <c r="O69" s="2">
        <f t="shared" si="15"/>
        <v>3.0536477716971451</v>
      </c>
      <c r="P69" s="2">
        <f t="shared" si="15"/>
        <v>3.3279001107241397</v>
      </c>
      <c r="Q69" s="2">
        <f t="shared" si="15"/>
        <v>3.1040628357745805</v>
      </c>
      <c r="R69" s="2">
        <f t="shared" si="15"/>
        <v>2.2683608549803331</v>
      </c>
      <c r="S69" s="2">
        <f t="shared" si="15"/>
        <v>0.69273225460482091</v>
      </c>
      <c r="T69" s="2">
        <f t="shared" si="16"/>
        <v>0.14870439034191671</v>
      </c>
      <c r="U69" s="2">
        <f t="shared" si="16"/>
        <v>3.9039744094305093E-2</v>
      </c>
      <c r="V69" s="2">
        <f t="shared" si="16"/>
        <v>0</v>
      </c>
      <c r="W69" s="2">
        <f t="shared" si="16"/>
        <v>0</v>
      </c>
      <c r="X69" s="2">
        <f t="shared" si="16"/>
        <v>0</v>
      </c>
      <c r="Y69" s="2">
        <f t="shared" si="16"/>
        <v>0</v>
      </c>
      <c r="Z69" s="2">
        <f t="shared" si="16"/>
        <v>0</v>
      </c>
      <c r="AA69" s="2">
        <f t="shared" si="16"/>
        <v>0</v>
      </c>
      <c r="AB69" s="2">
        <f t="shared" si="16"/>
        <v>0</v>
      </c>
    </row>
    <row r="70" spans="1:28" x14ac:dyDescent="0.25">
      <c r="A70" s="5">
        <v>75</v>
      </c>
      <c r="B70" s="9">
        <v>168.26043807904128</v>
      </c>
      <c r="C70" s="7">
        <v>1.0322318602870268</v>
      </c>
      <c r="D70" s="2">
        <f t="shared" si="4"/>
        <v>12.966768039228308</v>
      </c>
      <c r="E70" s="3">
        <f t="shared" si="5"/>
        <v>18.715427670984191</v>
      </c>
      <c r="F70" s="4">
        <f t="shared" si="12"/>
        <v>19</v>
      </c>
      <c r="G70" s="4">
        <f t="shared" si="3"/>
        <v>4</v>
      </c>
      <c r="H70" s="4"/>
      <c r="I70" s="2"/>
      <c r="J70" s="2">
        <f t="shared" ref="J70:S84" si="17">IF(J$7-$G70&lt;0, 0, $D70*HLOOKUP(J$7-$G70,$J$7:$AB$8,2))</f>
        <v>0</v>
      </c>
      <c r="K70" s="2">
        <f t="shared" si="17"/>
        <v>0</v>
      </c>
      <c r="L70" s="2">
        <f t="shared" si="17"/>
        <v>0</v>
      </c>
      <c r="M70" s="2">
        <f t="shared" si="17"/>
        <v>0</v>
      </c>
      <c r="N70" s="2">
        <f t="shared" si="17"/>
        <v>0.4788729840630323</v>
      </c>
      <c r="O70" s="2">
        <f t="shared" si="17"/>
        <v>1.6674905978533248</v>
      </c>
      <c r="P70" s="2">
        <f t="shared" si="17"/>
        <v>2.6152075705042477</v>
      </c>
      <c r="Q70" s="2">
        <f t="shared" si="17"/>
        <v>2.8500829873416245</v>
      </c>
      <c r="R70" s="2">
        <f t="shared" si="17"/>
        <v>2.658384081713165</v>
      </c>
      <c r="S70" s="2">
        <f t="shared" si="17"/>
        <v>1.9426714945853301</v>
      </c>
      <c r="T70" s="2">
        <f t="shared" ref="T70:AB84" si="18">IF(T$7-$G70&lt;0, 0, $D70*HLOOKUP(T$7-$G70,$J$7:$AB$8,2))</f>
        <v>0.59327033502889492</v>
      </c>
      <c r="U70" s="2">
        <f t="shared" si="18"/>
        <v>0.12735353795348239</v>
      </c>
      <c r="V70" s="2">
        <f t="shared" si="18"/>
        <v>3.3434450185206549E-2</v>
      </c>
      <c r="W70" s="2">
        <f t="shared" si="18"/>
        <v>0</v>
      </c>
      <c r="X70" s="2">
        <f t="shared" si="18"/>
        <v>0</v>
      </c>
      <c r="Y70" s="2">
        <f t="shared" si="18"/>
        <v>0</v>
      </c>
      <c r="Z70" s="2">
        <f t="shared" si="18"/>
        <v>0</v>
      </c>
      <c r="AA70" s="2">
        <f t="shared" si="18"/>
        <v>0</v>
      </c>
      <c r="AB70" s="2">
        <f t="shared" si="18"/>
        <v>0</v>
      </c>
    </row>
    <row r="71" spans="1:28" x14ac:dyDescent="0.25">
      <c r="A71" s="5">
        <v>76</v>
      </c>
      <c r="B71" s="9">
        <v>385.54962409477099</v>
      </c>
      <c r="C71" s="7">
        <v>7.9377864862800607</v>
      </c>
      <c r="D71" s="2">
        <f t="shared" si="4"/>
        <v>79.337964413448532</v>
      </c>
      <c r="E71" s="3">
        <f t="shared" si="5"/>
        <v>23.051354460528522</v>
      </c>
      <c r="F71" s="4">
        <f t="shared" si="12"/>
        <v>23</v>
      </c>
      <c r="G71" s="4">
        <f t="shared" si="3"/>
        <v>0</v>
      </c>
      <c r="H71" s="4"/>
      <c r="I71" s="2"/>
      <c r="J71" s="2">
        <f t="shared" si="17"/>
        <v>2.930013682146182</v>
      </c>
      <c r="K71" s="2">
        <f t="shared" si="17"/>
        <v>10.202643350448984</v>
      </c>
      <c r="L71" s="2">
        <f t="shared" si="17"/>
        <v>16.001307691688705</v>
      </c>
      <c r="M71" s="2">
        <f t="shared" si="17"/>
        <v>17.438407314837875</v>
      </c>
      <c r="N71" s="2">
        <f t="shared" si="17"/>
        <v>16.265485819918243</v>
      </c>
      <c r="O71" s="2">
        <f t="shared" si="17"/>
        <v>11.886354520891421</v>
      </c>
      <c r="P71" s="2">
        <f t="shared" si="17"/>
        <v>3.6299608804352732</v>
      </c>
      <c r="Q71" s="2">
        <f t="shared" si="17"/>
        <v>0.77922042189022389</v>
      </c>
      <c r="R71" s="2">
        <f t="shared" si="17"/>
        <v>0.2045707311916255</v>
      </c>
      <c r="S71" s="2">
        <f t="shared" si="17"/>
        <v>0</v>
      </c>
      <c r="T71" s="2">
        <f t="shared" si="18"/>
        <v>0</v>
      </c>
      <c r="U71" s="2">
        <f t="shared" si="18"/>
        <v>0</v>
      </c>
      <c r="V71" s="2">
        <f t="shared" si="18"/>
        <v>0</v>
      </c>
      <c r="W71" s="2">
        <f t="shared" si="18"/>
        <v>0</v>
      </c>
      <c r="X71" s="2">
        <f t="shared" si="18"/>
        <v>0</v>
      </c>
      <c r="Y71" s="2">
        <f t="shared" si="18"/>
        <v>0</v>
      </c>
      <c r="Z71" s="2">
        <f t="shared" si="18"/>
        <v>0</v>
      </c>
      <c r="AA71" s="2">
        <f t="shared" si="18"/>
        <v>0</v>
      </c>
      <c r="AB71" s="2">
        <f t="shared" si="18"/>
        <v>0</v>
      </c>
    </row>
    <row r="72" spans="1:28" x14ac:dyDescent="0.25">
      <c r="A72" s="5">
        <v>78</v>
      </c>
      <c r="B72" s="9">
        <v>192.72314962442945</v>
      </c>
      <c r="C72" s="7">
        <v>-0.16975730381616927</v>
      </c>
      <c r="D72" s="2">
        <f t="shared" si="4"/>
        <v>9.460337151449421</v>
      </c>
      <c r="E72" s="3">
        <f t="shared" si="5"/>
        <v>19.425264433978231</v>
      </c>
      <c r="F72" s="4">
        <f t="shared" si="12"/>
        <v>19</v>
      </c>
      <c r="G72" s="4">
        <f t="shared" si="3"/>
        <v>4</v>
      </c>
      <c r="H72" s="4"/>
      <c r="I72" s="2"/>
      <c r="J72" s="2">
        <f t="shared" si="17"/>
        <v>0</v>
      </c>
      <c r="K72" s="2">
        <f t="shared" si="17"/>
        <v>0</v>
      </c>
      <c r="L72" s="2">
        <f t="shared" si="17"/>
        <v>0</v>
      </c>
      <c r="M72" s="2">
        <f t="shared" si="17"/>
        <v>0</v>
      </c>
      <c r="N72" s="2">
        <f t="shared" si="17"/>
        <v>0.34937772220891544</v>
      </c>
      <c r="O72" s="2">
        <f t="shared" si="17"/>
        <v>1.2165732590295673</v>
      </c>
      <c r="P72" s="2">
        <f t="shared" si="17"/>
        <v>1.9080117160378782</v>
      </c>
      <c r="Q72" s="2">
        <f t="shared" si="17"/>
        <v>2.0793728929438422</v>
      </c>
      <c r="R72" s="2">
        <f t="shared" si="17"/>
        <v>1.9395125766859567</v>
      </c>
      <c r="S72" s="2">
        <f t="shared" si="17"/>
        <v>1.4173406401415909</v>
      </c>
      <c r="T72" s="2">
        <f t="shared" si="18"/>
        <v>0.43284011670040784</v>
      </c>
      <c r="U72" s="2">
        <f t="shared" si="18"/>
        <v>9.2915011884608004E-2</v>
      </c>
      <c r="V72" s="2">
        <f t="shared" si="18"/>
        <v>2.4393215816654538E-2</v>
      </c>
      <c r="W72" s="2">
        <f t="shared" si="18"/>
        <v>0</v>
      </c>
      <c r="X72" s="2">
        <f t="shared" si="18"/>
        <v>0</v>
      </c>
      <c r="Y72" s="2">
        <f t="shared" si="18"/>
        <v>0</v>
      </c>
      <c r="Z72" s="2">
        <f t="shared" si="18"/>
        <v>0</v>
      </c>
      <c r="AA72" s="2">
        <f t="shared" si="18"/>
        <v>0</v>
      </c>
      <c r="AB72" s="2">
        <f t="shared" si="18"/>
        <v>0</v>
      </c>
    </row>
    <row r="73" spans="1:28" x14ac:dyDescent="0.25">
      <c r="A73" s="5">
        <v>79</v>
      </c>
      <c r="B73" s="9">
        <v>154.03267108733945</v>
      </c>
      <c r="C73" s="7">
        <v>0.14346834584804924</v>
      </c>
      <c r="D73" s="2">
        <f t="shared" si="4"/>
        <v>10.270411692326647</v>
      </c>
      <c r="E73" s="3">
        <f t="shared" si="5"/>
        <v>18.253426264998833</v>
      </c>
      <c r="F73" s="4">
        <f t="shared" si="12"/>
        <v>18</v>
      </c>
      <c r="G73" s="4">
        <f t="shared" si="3"/>
        <v>5</v>
      </c>
      <c r="H73" s="4"/>
      <c r="I73" s="2"/>
      <c r="J73" s="2">
        <f t="shared" si="17"/>
        <v>0</v>
      </c>
      <c r="K73" s="2">
        <f t="shared" si="17"/>
        <v>0</v>
      </c>
      <c r="L73" s="2">
        <f t="shared" si="17"/>
        <v>0</v>
      </c>
      <c r="M73" s="2">
        <f t="shared" si="17"/>
        <v>0</v>
      </c>
      <c r="N73" s="2">
        <f t="shared" si="17"/>
        <v>0</v>
      </c>
      <c r="O73" s="2">
        <f t="shared" si="17"/>
        <v>0.3792944147517131</v>
      </c>
      <c r="P73" s="2">
        <f t="shared" si="17"/>
        <v>1.3207466101982301</v>
      </c>
      <c r="Q73" s="2">
        <f t="shared" si="17"/>
        <v>2.0713919095884799</v>
      </c>
      <c r="R73" s="2">
        <f t="shared" si="17"/>
        <v>2.2574264881379582</v>
      </c>
      <c r="S73" s="2">
        <f t="shared" si="17"/>
        <v>2.1055901418860263</v>
      </c>
      <c r="T73" s="2">
        <f t="shared" si="18"/>
        <v>1.5387054023005615</v>
      </c>
      <c r="U73" s="2">
        <f t="shared" si="18"/>
        <v>0.46990356942900402</v>
      </c>
      <c r="V73" s="2">
        <f t="shared" si="18"/>
        <v>0.10087118557990743</v>
      </c>
      <c r="W73" s="2">
        <f t="shared" si="18"/>
        <v>2.6481970454766777E-2</v>
      </c>
      <c r="X73" s="2">
        <f t="shared" si="18"/>
        <v>0</v>
      </c>
      <c r="Y73" s="2">
        <f t="shared" si="18"/>
        <v>0</v>
      </c>
      <c r="Z73" s="2">
        <f t="shared" si="18"/>
        <v>0</v>
      </c>
      <c r="AA73" s="2">
        <f t="shared" si="18"/>
        <v>0</v>
      </c>
      <c r="AB73" s="2">
        <f t="shared" si="18"/>
        <v>0</v>
      </c>
    </row>
    <row r="74" spans="1:28" x14ac:dyDescent="0.25">
      <c r="A74" s="6">
        <v>80</v>
      </c>
      <c r="B74" s="10">
        <v>71.165200283404957</v>
      </c>
      <c r="C74" s="8">
        <v>-0.29004606325494819</v>
      </c>
      <c r="D74" s="2">
        <f t="shared" si="4"/>
        <v>9.1665068427496426</v>
      </c>
      <c r="E74" s="3">
        <f t="shared" si="5"/>
        <v>14.215550397618252</v>
      </c>
      <c r="F74" s="4">
        <f t="shared" ref="F74:F84" si="19">ROUND(E74,0)</f>
        <v>14</v>
      </c>
      <c r="G74" s="4">
        <f t="shared" si="3"/>
        <v>9</v>
      </c>
      <c r="H74" s="4"/>
      <c r="I74" s="2"/>
      <c r="J74" s="2">
        <f t="shared" si="17"/>
        <v>0</v>
      </c>
      <c r="K74" s="2">
        <f t="shared" si="17"/>
        <v>0</v>
      </c>
      <c r="L74" s="2">
        <f t="shared" si="17"/>
        <v>0</v>
      </c>
      <c r="M74" s="2">
        <f t="shared" si="17"/>
        <v>0</v>
      </c>
      <c r="N74" s="2">
        <f t="shared" si="17"/>
        <v>0</v>
      </c>
      <c r="O74" s="2">
        <f t="shared" si="17"/>
        <v>0</v>
      </c>
      <c r="P74" s="2">
        <f t="shared" si="17"/>
        <v>0</v>
      </c>
      <c r="Q74" s="2">
        <f t="shared" si="17"/>
        <v>0</v>
      </c>
      <c r="R74" s="2">
        <f t="shared" si="17"/>
        <v>0</v>
      </c>
      <c r="S74" s="2">
        <f t="shared" si="17"/>
        <v>0.33852633685910866</v>
      </c>
      <c r="T74" s="2">
        <f t="shared" si="18"/>
        <v>1.1787874919333297</v>
      </c>
      <c r="U74" s="2">
        <f t="shared" si="18"/>
        <v>1.8487504378665913</v>
      </c>
      <c r="V74" s="2">
        <f t="shared" si="18"/>
        <v>2.0147892772381346</v>
      </c>
      <c r="W74" s="2">
        <f t="shared" si="18"/>
        <v>1.8792729076327852</v>
      </c>
      <c r="X74" s="2">
        <f t="shared" si="18"/>
        <v>1.3733192029392456</v>
      </c>
      <c r="Y74" s="2">
        <f t="shared" si="18"/>
        <v>0.41939645786756768</v>
      </c>
      <c r="Z74" s="2">
        <f t="shared" si="18"/>
        <v>9.0029147862233788E-2</v>
      </c>
      <c r="AA74" s="2">
        <f t="shared" si="18"/>
        <v>2.3635582550646697E-2</v>
      </c>
      <c r="AB74" s="2">
        <f t="shared" si="18"/>
        <v>0</v>
      </c>
    </row>
    <row r="75" spans="1:28" x14ac:dyDescent="0.25">
      <c r="A75" s="6">
        <v>82</v>
      </c>
      <c r="B75" s="10">
        <v>140.79497225915006</v>
      </c>
      <c r="C75" s="8">
        <v>1.378175762132912</v>
      </c>
      <c r="D75" s="2">
        <f t="shared" si="4"/>
        <v>14.198422477686551</v>
      </c>
      <c r="E75" s="3">
        <f t="shared" si="5"/>
        <v>17.783519595259644</v>
      </c>
      <c r="F75" s="4">
        <f t="shared" si="19"/>
        <v>18</v>
      </c>
      <c r="G75" s="4">
        <f t="shared" ref="G75:G84" si="20">23-F75</f>
        <v>5</v>
      </c>
      <c r="H75" s="4"/>
      <c r="I75" s="2"/>
      <c r="J75" s="2">
        <f t="shared" si="17"/>
        <v>0</v>
      </c>
      <c r="K75" s="2">
        <f t="shared" si="17"/>
        <v>0</v>
      </c>
      <c r="L75" s="2">
        <f t="shared" si="17"/>
        <v>0</v>
      </c>
      <c r="M75" s="2">
        <f t="shared" si="17"/>
        <v>0</v>
      </c>
      <c r="N75" s="2">
        <f t="shared" si="17"/>
        <v>0</v>
      </c>
      <c r="O75" s="2">
        <f t="shared" si="17"/>
        <v>0.52435895516197073</v>
      </c>
      <c r="P75" s="2">
        <f t="shared" si="17"/>
        <v>1.8258779608199613</v>
      </c>
      <c r="Q75" s="2">
        <f t="shared" si="17"/>
        <v>2.8636142669112923</v>
      </c>
      <c r="R75" s="2">
        <f t="shared" si="17"/>
        <v>3.1207994334686697</v>
      </c>
      <c r="S75" s="2">
        <f t="shared" si="17"/>
        <v>2.9108919189370055</v>
      </c>
      <c r="T75" s="2">
        <f t="shared" si="18"/>
        <v>2.1271970418561463</v>
      </c>
      <c r="U75" s="2">
        <f t="shared" si="18"/>
        <v>0.64962239123390697</v>
      </c>
      <c r="V75" s="2">
        <f t="shared" si="18"/>
        <v>0.13945027245195052</v>
      </c>
      <c r="W75" s="2">
        <f t="shared" si="18"/>
        <v>3.661023684564807E-2</v>
      </c>
      <c r="X75" s="2">
        <f t="shared" si="18"/>
        <v>0</v>
      </c>
      <c r="Y75" s="2">
        <f t="shared" si="18"/>
        <v>0</v>
      </c>
      <c r="Z75" s="2">
        <f t="shared" si="18"/>
        <v>0</v>
      </c>
      <c r="AA75" s="2">
        <f t="shared" si="18"/>
        <v>0</v>
      </c>
      <c r="AB75" s="2">
        <f t="shared" si="18"/>
        <v>0</v>
      </c>
    </row>
    <row r="76" spans="1:28" x14ac:dyDescent="0.25">
      <c r="A76" s="5">
        <v>83</v>
      </c>
      <c r="B76" s="9">
        <v>193.34989665502016</v>
      </c>
      <c r="C76" s="7">
        <v>1.7540833408160665</v>
      </c>
      <c r="D76" s="2">
        <f t="shared" ref="D76:D84" si="21">9.8911*EXP(0.2623*C76)</f>
        <v>15.669739360486403</v>
      </c>
      <c r="E76" s="3">
        <f t="shared" ref="E76:E84" si="22">-11.175+0.25729*(2009-1997)+5.22932*LN(B76)</f>
        <v>19.442242897990326</v>
      </c>
      <c r="F76" s="4">
        <f t="shared" si="19"/>
        <v>19</v>
      </c>
      <c r="G76" s="4">
        <f t="shared" si="20"/>
        <v>4</v>
      </c>
      <c r="H76" s="4"/>
      <c r="I76" s="2"/>
      <c r="J76" s="2">
        <f t="shared" si="17"/>
        <v>0</v>
      </c>
      <c r="K76" s="2">
        <f t="shared" si="17"/>
        <v>0</v>
      </c>
      <c r="L76" s="2">
        <f t="shared" si="17"/>
        <v>0</v>
      </c>
      <c r="M76" s="2">
        <f t="shared" si="17"/>
        <v>0</v>
      </c>
      <c r="N76" s="2">
        <f t="shared" si="17"/>
        <v>0.57869584960144405</v>
      </c>
      <c r="O76" s="2">
        <f t="shared" si="17"/>
        <v>2.0150852529616374</v>
      </c>
      <c r="P76" s="2">
        <f t="shared" si="17"/>
        <v>3.1603573750526701</v>
      </c>
      <c r="Q76" s="2">
        <f t="shared" si="17"/>
        <v>3.4441934514668455</v>
      </c>
      <c r="R76" s="2">
        <f t="shared" si="17"/>
        <v>3.2125341915957009</v>
      </c>
      <c r="S76" s="2">
        <f t="shared" si="17"/>
        <v>2.347628637383286</v>
      </c>
      <c r="T76" s="2">
        <f t="shared" si="18"/>
        <v>0.71693975646721653</v>
      </c>
      <c r="U76" s="2">
        <f t="shared" si="18"/>
        <v>0.15390085951484686</v>
      </c>
      <c r="V76" s="2">
        <f t="shared" si="18"/>
        <v>4.040398644275682E-2</v>
      </c>
      <c r="W76" s="2">
        <f t="shared" si="18"/>
        <v>0</v>
      </c>
      <c r="X76" s="2">
        <f t="shared" si="18"/>
        <v>0</v>
      </c>
      <c r="Y76" s="2">
        <f t="shared" si="18"/>
        <v>0</v>
      </c>
      <c r="Z76" s="2">
        <f t="shared" si="18"/>
        <v>0</v>
      </c>
      <c r="AA76" s="2">
        <f t="shared" si="18"/>
        <v>0</v>
      </c>
      <c r="AB76" s="2">
        <f t="shared" si="18"/>
        <v>0</v>
      </c>
    </row>
    <row r="77" spans="1:28" x14ac:dyDescent="0.25">
      <c r="A77" s="5">
        <v>84</v>
      </c>
      <c r="B77" s="9">
        <v>98.995131963795373</v>
      </c>
      <c r="C77" s="7">
        <v>-0.44746012749085651</v>
      </c>
      <c r="D77" s="2">
        <f t="shared" si="21"/>
        <v>8.7957317153113479</v>
      </c>
      <c r="E77" s="3">
        <f t="shared" si="22"/>
        <v>15.941574991827217</v>
      </c>
      <c r="F77" s="4">
        <f t="shared" si="19"/>
        <v>16</v>
      </c>
      <c r="G77" s="4">
        <f t="shared" si="20"/>
        <v>7</v>
      </c>
      <c r="H77" s="4"/>
      <c r="I77" s="2"/>
      <c r="J77" s="2">
        <f t="shared" si="17"/>
        <v>0</v>
      </c>
      <c r="K77" s="2">
        <f t="shared" si="17"/>
        <v>0</v>
      </c>
      <c r="L77" s="2">
        <f t="shared" si="17"/>
        <v>0</v>
      </c>
      <c r="M77" s="2">
        <f t="shared" si="17"/>
        <v>0</v>
      </c>
      <c r="N77" s="2">
        <f t="shared" si="17"/>
        <v>0</v>
      </c>
      <c r="O77" s="2">
        <f t="shared" si="17"/>
        <v>0</v>
      </c>
      <c r="P77" s="2">
        <f t="shared" si="17"/>
        <v>0</v>
      </c>
      <c r="Q77" s="2">
        <f t="shared" si="17"/>
        <v>0.32483331858689363</v>
      </c>
      <c r="R77" s="2">
        <f t="shared" si="17"/>
        <v>1.1311068334183632</v>
      </c>
      <c r="S77" s="2">
        <f t="shared" si="17"/>
        <v>1.7739705145042071</v>
      </c>
      <c r="T77" s="2">
        <f t="shared" si="18"/>
        <v>1.933293265306375</v>
      </c>
      <c r="U77" s="2">
        <f t="shared" si="18"/>
        <v>1.803258383913751</v>
      </c>
      <c r="V77" s="2">
        <f t="shared" si="18"/>
        <v>1.3177699505120783</v>
      </c>
      <c r="W77" s="2">
        <f t="shared" si="18"/>
        <v>0.40243233207999868</v>
      </c>
      <c r="X77" s="2">
        <f t="shared" si="18"/>
        <v>8.6387567776774782E-2</v>
      </c>
      <c r="Y77" s="2">
        <f t="shared" si="18"/>
        <v>2.2679549212906276E-2</v>
      </c>
      <c r="Z77" s="2">
        <f t="shared" si="18"/>
        <v>0</v>
      </c>
      <c r="AA77" s="2">
        <f t="shared" si="18"/>
        <v>0</v>
      </c>
      <c r="AB77" s="2">
        <f t="shared" si="18"/>
        <v>0</v>
      </c>
    </row>
    <row r="78" spans="1:28" x14ac:dyDescent="0.25">
      <c r="A78" s="5">
        <v>85</v>
      </c>
      <c r="B78" s="9">
        <v>64.145028057099566</v>
      </c>
      <c r="C78" s="7">
        <v>-9.1171584731455368E-2</v>
      </c>
      <c r="D78" s="2">
        <f t="shared" si="21"/>
        <v>9.6573671202274678</v>
      </c>
      <c r="E78" s="3">
        <f t="shared" si="22"/>
        <v>13.672447049949049</v>
      </c>
      <c r="F78" s="4">
        <f t="shared" si="19"/>
        <v>14</v>
      </c>
      <c r="G78" s="4">
        <f t="shared" si="20"/>
        <v>9</v>
      </c>
      <c r="H78" s="4"/>
      <c r="I78" s="2"/>
      <c r="J78" s="2">
        <f t="shared" si="17"/>
        <v>0</v>
      </c>
      <c r="K78" s="2">
        <f t="shared" si="17"/>
        <v>0</v>
      </c>
      <c r="L78" s="2">
        <f t="shared" si="17"/>
        <v>0</v>
      </c>
      <c r="M78" s="2">
        <f t="shared" si="17"/>
        <v>0</v>
      </c>
      <c r="N78" s="2">
        <f t="shared" si="17"/>
        <v>0</v>
      </c>
      <c r="O78" s="2">
        <f t="shared" si="17"/>
        <v>0</v>
      </c>
      <c r="P78" s="2">
        <f t="shared" si="17"/>
        <v>0</v>
      </c>
      <c r="Q78" s="2">
        <f t="shared" si="17"/>
        <v>0</v>
      </c>
      <c r="R78" s="2">
        <f t="shared" si="17"/>
        <v>0</v>
      </c>
      <c r="S78" s="2">
        <f t="shared" si="17"/>
        <v>0.35665419455832015</v>
      </c>
      <c r="T78" s="2">
        <f t="shared" si="18"/>
        <v>1.2419107694592117</v>
      </c>
      <c r="U78" s="2">
        <f t="shared" si="18"/>
        <v>1.9477497806354485</v>
      </c>
      <c r="V78" s="2">
        <f t="shared" si="18"/>
        <v>2.1226798882037174</v>
      </c>
      <c r="W78" s="2">
        <f t="shared" si="18"/>
        <v>1.9799067081330073</v>
      </c>
      <c r="X78" s="2">
        <f t="shared" si="18"/>
        <v>1.4468595227780483</v>
      </c>
      <c r="Y78" s="2">
        <f t="shared" si="18"/>
        <v>0.44185485616625247</v>
      </c>
      <c r="Z78" s="2">
        <f t="shared" si="18"/>
        <v>9.4850148190805214E-2</v>
      </c>
      <c r="AA78" s="2">
        <f t="shared" si="18"/>
        <v>2.4901252102656802E-2</v>
      </c>
      <c r="AB78" s="2">
        <f t="shared" si="18"/>
        <v>0</v>
      </c>
    </row>
    <row r="79" spans="1:28" x14ac:dyDescent="0.25">
      <c r="A79" s="5">
        <v>86</v>
      </c>
      <c r="B79" s="9">
        <v>200.03052818480259</v>
      </c>
      <c r="C79" s="7">
        <v>1.6847572225123599</v>
      </c>
      <c r="D79" s="2">
        <f t="shared" si="21"/>
        <v>15.38737214367343</v>
      </c>
      <c r="E79" s="3">
        <f t="shared" si="22"/>
        <v>19.619875118560316</v>
      </c>
      <c r="F79" s="4">
        <f t="shared" si="19"/>
        <v>20</v>
      </c>
      <c r="G79" s="4">
        <f t="shared" si="20"/>
        <v>3</v>
      </c>
      <c r="H79" s="4"/>
      <c r="I79" s="2"/>
      <c r="J79" s="2">
        <f t="shared" si="17"/>
        <v>0</v>
      </c>
      <c r="K79" s="2">
        <f t="shared" si="17"/>
        <v>0</v>
      </c>
      <c r="L79" s="2">
        <f t="shared" si="17"/>
        <v>0</v>
      </c>
      <c r="M79" s="2">
        <f t="shared" si="17"/>
        <v>0.56826780528787812</v>
      </c>
      <c r="N79" s="2">
        <f t="shared" si="17"/>
        <v>1.9787736078583085</v>
      </c>
      <c r="O79" s="2">
        <f t="shared" si="17"/>
        <v>3.1034080349520776</v>
      </c>
      <c r="P79" s="2">
        <f t="shared" si="17"/>
        <v>3.3821294121945309</v>
      </c>
      <c r="Q79" s="2">
        <f t="shared" si="17"/>
        <v>3.1546446302106008</v>
      </c>
      <c r="R79" s="2">
        <f t="shared" si="17"/>
        <v>2.3053245920384136</v>
      </c>
      <c r="S79" s="2">
        <f t="shared" si="17"/>
        <v>0.70402057006602448</v>
      </c>
      <c r="T79" s="2">
        <f t="shared" si="18"/>
        <v>0.15112758062573439</v>
      </c>
      <c r="U79" s="2">
        <f t="shared" si="18"/>
        <v>3.967591043986176E-2</v>
      </c>
      <c r="V79" s="2">
        <f t="shared" si="18"/>
        <v>0</v>
      </c>
      <c r="W79" s="2">
        <f t="shared" si="18"/>
        <v>0</v>
      </c>
      <c r="X79" s="2">
        <f t="shared" si="18"/>
        <v>0</v>
      </c>
      <c r="Y79" s="2">
        <f t="shared" si="18"/>
        <v>0</v>
      </c>
      <c r="Z79" s="2">
        <f t="shared" si="18"/>
        <v>0</v>
      </c>
      <c r="AA79" s="2">
        <f t="shared" si="18"/>
        <v>0</v>
      </c>
      <c r="AB79" s="2">
        <f t="shared" si="18"/>
        <v>0</v>
      </c>
    </row>
    <row r="80" spans="1:28" x14ac:dyDescent="0.25">
      <c r="A80" s="5">
        <v>87</v>
      </c>
      <c r="B80" s="9">
        <v>388.78680522806417</v>
      </c>
      <c r="C80" s="7">
        <v>4.2170626119316807</v>
      </c>
      <c r="D80" s="2">
        <f t="shared" si="21"/>
        <v>29.897381042767396</v>
      </c>
      <c r="E80" s="3">
        <f t="shared" si="22"/>
        <v>23.095077974040404</v>
      </c>
      <c r="F80" s="4">
        <f t="shared" si="19"/>
        <v>23</v>
      </c>
      <c r="G80" s="4">
        <f t="shared" si="20"/>
        <v>0</v>
      </c>
      <c r="H80" s="4"/>
      <c r="I80" s="2"/>
      <c r="J80" s="2">
        <f t="shared" si="17"/>
        <v>1.1041338930646598</v>
      </c>
      <c r="K80" s="2">
        <f t="shared" si="17"/>
        <v>3.8447207228841433</v>
      </c>
      <c r="L80" s="2">
        <f t="shared" si="17"/>
        <v>6.0298647284160625</v>
      </c>
      <c r="M80" s="2">
        <f t="shared" si="17"/>
        <v>6.5714152376502648</v>
      </c>
      <c r="N80" s="2">
        <f t="shared" si="17"/>
        <v>6.1294164905672064</v>
      </c>
      <c r="O80" s="2">
        <f t="shared" si="17"/>
        <v>4.479203278629531</v>
      </c>
      <c r="P80" s="2">
        <f t="shared" si="17"/>
        <v>1.3678990180181199</v>
      </c>
      <c r="Q80" s="2">
        <f t="shared" si="17"/>
        <v>0.29363810934389173</v>
      </c>
      <c r="R80" s="2">
        <f t="shared" si="17"/>
        <v>7.7089564193517771E-2</v>
      </c>
      <c r="S80" s="2">
        <f t="shared" si="17"/>
        <v>0</v>
      </c>
      <c r="T80" s="2">
        <f t="shared" si="18"/>
        <v>0</v>
      </c>
      <c r="U80" s="2">
        <f t="shared" si="18"/>
        <v>0</v>
      </c>
      <c r="V80" s="2">
        <f t="shared" si="18"/>
        <v>0</v>
      </c>
      <c r="W80" s="2">
        <f t="shared" si="18"/>
        <v>0</v>
      </c>
      <c r="X80" s="2">
        <f t="shared" si="18"/>
        <v>0</v>
      </c>
      <c r="Y80" s="2">
        <f t="shared" si="18"/>
        <v>0</v>
      </c>
      <c r="Z80" s="2">
        <f t="shared" si="18"/>
        <v>0</v>
      </c>
      <c r="AA80" s="2">
        <f t="shared" si="18"/>
        <v>0</v>
      </c>
      <c r="AB80" s="2">
        <f t="shared" si="18"/>
        <v>0</v>
      </c>
    </row>
    <row r="81" spans="1:29" x14ac:dyDescent="0.25">
      <c r="A81" s="5">
        <v>88</v>
      </c>
      <c r="B81" s="9">
        <v>126.97050971537402</v>
      </c>
      <c r="C81" s="7">
        <v>-1.2628575480484159</v>
      </c>
      <c r="D81" s="2">
        <f t="shared" si="21"/>
        <v>7.1020809173379673</v>
      </c>
      <c r="E81" s="3">
        <f t="shared" si="22"/>
        <v>17.243069989426015</v>
      </c>
      <c r="F81" s="4">
        <f t="shared" si="19"/>
        <v>17</v>
      </c>
      <c r="G81" s="4">
        <f t="shared" si="20"/>
        <v>6</v>
      </c>
      <c r="H81" s="4"/>
      <c r="I81" s="2"/>
      <c r="J81" s="2">
        <f t="shared" si="17"/>
        <v>0</v>
      </c>
      <c r="K81" s="2">
        <f t="shared" si="17"/>
        <v>0</v>
      </c>
      <c r="L81" s="2">
        <f t="shared" si="17"/>
        <v>0</v>
      </c>
      <c r="M81" s="2">
        <f t="shared" si="17"/>
        <v>0</v>
      </c>
      <c r="N81" s="2">
        <f t="shared" si="17"/>
        <v>0</v>
      </c>
      <c r="O81" s="2">
        <f t="shared" si="17"/>
        <v>0</v>
      </c>
      <c r="P81" s="2">
        <f t="shared" si="17"/>
        <v>0.26228545707409401</v>
      </c>
      <c r="Q81" s="2">
        <f t="shared" si="17"/>
        <v>0.91330801314769028</v>
      </c>
      <c r="R81" s="2">
        <f t="shared" si="17"/>
        <v>1.4323859056602177</v>
      </c>
      <c r="S81" s="2">
        <f t="shared" si="17"/>
        <v>1.561030469272833</v>
      </c>
      <c r="T81" s="2">
        <f t="shared" si="18"/>
        <v>1.4560342870769587</v>
      </c>
      <c r="U81" s="2">
        <f t="shared" si="18"/>
        <v>1.0640284540149763</v>
      </c>
      <c r="V81" s="2">
        <f t="shared" si="18"/>
        <v>0.32494249241480011</v>
      </c>
      <c r="W81" s="2">
        <f t="shared" si="18"/>
        <v>6.9753320867512944E-2</v>
      </c>
      <c r="X81" s="2">
        <f t="shared" si="18"/>
        <v>1.8312517808884467E-2</v>
      </c>
      <c r="Y81" s="2">
        <f t="shared" si="18"/>
        <v>0</v>
      </c>
      <c r="Z81" s="2">
        <f t="shared" si="18"/>
        <v>0</v>
      </c>
      <c r="AA81" s="2">
        <f t="shared" si="18"/>
        <v>0</v>
      </c>
      <c r="AB81" s="2">
        <f t="shared" si="18"/>
        <v>0</v>
      </c>
    </row>
    <row r="82" spans="1:29" x14ac:dyDescent="0.25">
      <c r="A82" s="5">
        <v>89</v>
      </c>
      <c r="B82" s="9">
        <v>67.429433168334015</v>
      </c>
      <c r="C82" s="7">
        <v>-0.18592623061604741</v>
      </c>
      <c r="D82" s="2">
        <f t="shared" si="21"/>
        <v>9.4202997871226941</v>
      </c>
      <c r="E82" s="3">
        <f t="shared" si="22"/>
        <v>13.933573318730048</v>
      </c>
      <c r="F82" s="4">
        <f t="shared" si="19"/>
        <v>14</v>
      </c>
      <c r="G82" s="4">
        <f t="shared" si="20"/>
        <v>9</v>
      </c>
      <c r="H82" s="4"/>
      <c r="I82" s="2"/>
      <c r="J82" s="2">
        <f t="shared" si="17"/>
        <v>0</v>
      </c>
      <c r="K82" s="2">
        <f t="shared" si="17"/>
        <v>0</v>
      </c>
      <c r="L82" s="2">
        <f t="shared" si="17"/>
        <v>0</v>
      </c>
      <c r="M82" s="2">
        <f t="shared" si="17"/>
        <v>0</v>
      </c>
      <c r="N82" s="2">
        <f t="shared" si="17"/>
        <v>0</v>
      </c>
      <c r="O82" s="2">
        <f t="shared" si="17"/>
        <v>0</v>
      </c>
      <c r="P82" s="2">
        <f t="shared" si="17"/>
        <v>0</v>
      </c>
      <c r="Q82" s="2">
        <f t="shared" si="17"/>
        <v>0</v>
      </c>
      <c r="R82" s="2">
        <f t="shared" si="17"/>
        <v>0</v>
      </c>
      <c r="S82" s="2">
        <f t="shared" si="17"/>
        <v>0.34789911072522461</v>
      </c>
      <c r="T82" s="2">
        <f t="shared" si="18"/>
        <v>1.2114245644299824</v>
      </c>
      <c r="U82" s="2">
        <f t="shared" si="18"/>
        <v>1.8999367649032912</v>
      </c>
      <c r="V82" s="2">
        <f t="shared" si="18"/>
        <v>2.0705727192551957</v>
      </c>
      <c r="W82" s="2">
        <f t="shared" si="18"/>
        <v>1.9313043098550915</v>
      </c>
      <c r="X82" s="2">
        <f t="shared" si="18"/>
        <v>1.4113422721473032</v>
      </c>
      <c r="Y82" s="2">
        <f t="shared" si="18"/>
        <v>0.43100828162200344</v>
      </c>
      <c r="Z82" s="2">
        <f t="shared" si="18"/>
        <v>9.2521783596578519E-2</v>
      </c>
      <c r="AA82" s="2">
        <f t="shared" si="18"/>
        <v>2.4289980588023997E-2</v>
      </c>
      <c r="AB82" s="2">
        <f t="shared" si="18"/>
        <v>0</v>
      </c>
    </row>
    <row r="83" spans="1:29" x14ac:dyDescent="0.25">
      <c r="A83" s="5">
        <v>90</v>
      </c>
      <c r="B83" s="9">
        <v>364.13068618596844</v>
      </c>
      <c r="C83" s="7">
        <v>7.058246782768606</v>
      </c>
      <c r="D83" s="2">
        <f t="shared" si="21"/>
        <v>62.992362824042864</v>
      </c>
      <c r="E83" s="3">
        <f t="shared" si="22"/>
        <v>22.752461798372586</v>
      </c>
      <c r="F83" s="4">
        <f t="shared" si="19"/>
        <v>23</v>
      </c>
      <c r="G83" s="4">
        <f t="shared" si="20"/>
        <v>0</v>
      </c>
      <c r="H83" s="4"/>
      <c r="I83" s="2"/>
      <c r="J83" s="2">
        <f t="shared" si="17"/>
        <v>2.3263577066753682</v>
      </c>
      <c r="K83" s="2">
        <f t="shared" si="17"/>
        <v>8.100644079379089</v>
      </c>
      <c r="L83" s="2">
        <f t="shared" si="17"/>
        <v>12.704638784545676</v>
      </c>
      <c r="M83" s="2">
        <f t="shared" si="17"/>
        <v>13.845660003642678</v>
      </c>
      <c r="N83" s="2">
        <f t="shared" si="17"/>
        <v>12.914389622327324</v>
      </c>
      <c r="O83" s="2">
        <f t="shared" si="17"/>
        <v>9.4374687095989387</v>
      </c>
      <c r="P83" s="2">
        <f t="shared" si="17"/>
        <v>2.8820983057475673</v>
      </c>
      <c r="Q83" s="2">
        <f t="shared" si="17"/>
        <v>0.61868155930771995</v>
      </c>
      <c r="R83" s="2">
        <f t="shared" si="17"/>
        <v>0.16242405281850478</v>
      </c>
      <c r="S83" s="2">
        <f t="shared" si="17"/>
        <v>0</v>
      </c>
      <c r="T83" s="2">
        <f t="shared" si="18"/>
        <v>0</v>
      </c>
      <c r="U83" s="2">
        <f t="shared" si="18"/>
        <v>0</v>
      </c>
      <c r="V83" s="2">
        <f t="shared" si="18"/>
        <v>0</v>
      </c>
      <c r="W83" s="2">
        <f t="shared" si="18"/>
        <v>0</v>
      </c>
      <c r="X83" s="2">
        <f t="shared" si="18"/>
        <v>0</v>
      </c>
      <c r="Y83" s="2">
        <f t="shared" si="18"/>
        <v>0</v>
      </c>
      <c r="Z83" s="2">
        <f t="shared" si="18"/>
        <v>0</v>
      </c>
      <c r="AA83" s="2">
        <f t="shared" si="18"/>
        <v>0</v>
      </c>
      <c r="AB83" s="2">
        <f t="shared" si="18"/>
        <v>0</v>
      </c>
    </row>
    <row r="84" spans="1:29" x14ac:dyDescent="0.25">
      <c r="A84" s="5">
        <v>91</v>
      </c>
      <c r="B84" s="9">
        <v>124.5258866688511</v>
      </c>
      <c r="C84" s="7">
        <v>-0.14946305240873414</v>
      </c>
      <c r="D84" s="2">
        <f t="shared" si="21"/>
        <v>9.5108305227252803</v>
      </c>
      <c r="E84" s="3">
        <f t="shared" si="22"/>
        <v>17.141405559899376</v>
      </c>
      <c r="F84" s="4">
        <f t="shared" si="19"/>
        <v>17</v>
      </c>
      <c r="G84" s="4">
        <f t="shared" si="20"/>
        <v>6</v>
      </c>
      <c r="H84" s="4"/>
      <c r="I84" s="2"/>
      <c r="J84" s="2">
        <f t="shared" si="17"/>
        <v>0</v>
      </c>
      <c r="K84" s="2">
        <f t="shared" si="17"/>
        <v>0</v>
      </c>
      <c r="L84" s="2">
        <f t="shared" si="17"/>
        <v>0</v>
      </c>
      <c r="M84" s="2">
        <f t="shared" si="17"/>
        <v>0</v>
      </c>
      <c r="N84" s="2">
        <f t="shared" si="17"/>
        <v>0</v>
      </c>
      <c r="O84" s="2">
        <f t="shared" si="17"/>
        <v>0</v>
      </c>
      <c r="P84" s="2">
        <f t="shared" si="17"/>
        <v>0.35124248228676386</v>
      </c>
      <c r="Q84" s="2">
        <f t="shared" si="17"/>
        <v>1.223066567277366</v>
      </c>
      <c r="R84" s="2">
        <f t="shared" si="17"/>
        <v>1.9181954909323944</v>
      </c>
      <c r="S84" s="2">
        <f t="shared" si="17"/>
        <v>2.0904712867773312</v>
      </c>
      <c r="T84" s="2">
        <f t="shared" si="18"/>
        <v>1.9498644835007999</v>
      </c>
      <c r="U84" s="2">
        <f t="shared" si="18"/>
        <v>1.4249055192808158</v>
      </c>
      <c r="V84" s="2">
        <f t="shared" si="18"/>
        <v>0.4351503469137456</v>
      </c>
      <c r="W84" s="2">
        <f t="shared" si="18"/>
        <v>9.3410934188124586E-2</v>
      </c>
      <c r="X84" s="2">
        <f t="shared" si="18"/>
        <v>2.4523411567939551E-2</v>
      </c>
      <c r="Y84" s="2">
        <f t="shared" si="18"/>
        <v>0</v>
      </c>
      <c r="Z84" s="2">
        <f t="shared" si="18"/>
        <v>0</v>
      </c>
      <c r="AA84" s="2">
        <f t="shared" si="18"/>
        <v>0</v>
      </c>
      <c r="AB84" s="2">
        <f t="shared" si="18"/>
        <v>0</v>
      </c>
    </row>
    <row r="85" spans="1:29" x14ac:dyDescent="0.25">
      <c r="D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</row>
    <row r="86" spans="1:29" x14ac:dyDescent="0.25">
      <c r="D86" s="3" t="s">
        <v>0</v>
      </c>
      <c r="E86" s="3">
        <f>MAX(E10:E85)</f>
        <v>23.095077974040404</v>
      </c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</row>
    <row r="87" spans="1:29" x14ac:dyDescent="0.25"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</row>
    <row r="88" spans="1:29" x14ac:dyDescent="0.25">
      <c r="J88" s="4">
        <v>0</v>
      </c>
      <c r="K88" s="4">
        <v>1</v>
      </c>
      <c r="L88" s="4">
        <v>2</v>
      </c>
      <c r="M88" s="4">
        <v>3</v>
      </c>
      <c r="N88" s="4">
        <v>4</v>
      </c>
      <c r="O88" s="4">
        <v>5</v>
      </c>
      <c r="P88" s="4">
        <v>6</v>
      </c>
      <c r="Q88" s="4">
        <v>7</v>
      </c>
      <c r="R88" s="4">
        <v>8</v>
      </c>
      <c r="S88" s="4">
        <v>9</v>
      </c>
      <c r="T88" s="4">
        <v>10</v>
      </c>
      <c r="U88" s="4">
        <v>11</v>
      </c>
      <c r="V88" s="4">
        <v>12</v>
      </c>
      <c r="W88" s="4">
        <v>13</v>
      </c>
      <c r="X88" s="4">
        <v>14</v>
      </c>
      <c r="Y88" s="4">
        <v>15</v>
      </c>
      <c r="Z88" s="4">
        <v>16</v>
      </c>
      <c r="AA88" s="4">
        <v>17</v>
      </c>
      <c r="AB88" s="4">
        <v>18</v>
      </c>
      <c r="AC88" t="s">
        <v>11</v>
      </c>
    </row>
    <row r="89" spans="1:29" x14ac:dyDescent="0.25">
      <c r="I89" t="s">
        <v>10</v>
      </c>
      <c r="J89" s="2">
        <f>SUM(J10:J87)</f>
        <v>16.788490435620854</v>
      </c>
      <c r="K89" s="2">
        <f>SUM(K10:K87)</f>
        <v>68.317472042257876</v>
      </c>
      <c r="L89" s="2">
        <f>SUM(L10:L87)</f>
        <v>133.02422596651564</v>
      </c>
      <c r="M89" s="2">
        <f>SUM(M10:M87)</f>
        <v>184.34361154611574</v>
      </c>
      <c r="N89" s="2">
        <f>SUM(N10:N87)</f>
        <v>217.46780017844924</v>
      </c>
      <c r="O89" s="2">
        <f>SUM(O10:O87)</f>
        <v>220.41852325858272</v>
      </c>
      <c r="P89" s="2">
        <f>SUM(P10:P87)</f>
        <v>177.3072929535364</v>
      </c>
      <c r="Q89" s="2">
        <f>SUM(Q10:Q87)</f>
        <v>134.35800514883957</v>
      </c>
      <c r="R89" s="2">
        <f>SUM(R10:R87)</f>
        <v>100.05138899810578</v>
      </c>
      <c r="S89" s="2">
        <f>SUM(S10:S87)</f>
        <v>70.323413076392342</v>
      </c>
      <c r="T89" s="2">
        <f>SUM(T10:T87)</f>
        <v>48.571370169013768</v>
      </c>
      <c r="U89" s="2">
        <f>SUM(U10:U87)</f>
        <v>38.308601162219034</v>
      </c>
      <c r="V89" s="2">
        <f>SUM(V10:V87)</f>
        <v>30.945654436498828</v>
      </c>
      <c r="W89" s="2">
        <f>SUM(W10:W87)</f>
        <v>24.959066252641222</v>
      </c>
      <c r="X89" s="2">
        <f>SUM(X10:X87)</f>
        <v>19.045060515782083</v>
      </c>
      <c r="Y89" s="2">
        <f>SUM(Y10:Y87)</f>
        <v>12.056948807543586</v>
      </c>
      <c r="Z89" s="2">
        <f>SUM(Z10:Z87)</f>
        <v>6.0008803366753067</v>
      </c>
      <c r="AA89" s="2">
        <f>SUM(AA10:AA87)</f>
        <v>1.6861804927358484</v>
      </c>
      <c r="AB89" s="2">
        <f>SUM(AB10:AB87)</f>
        <v>0.35432544537547794</v>
      </c>
      <c r="AC89" s="2">
        <f>SUM(J89:AB89)</f>
        <v>1504.3283112229014</v>
      </c>
    </row>
    <row r="90" spans="1:29" x14ac:dyDescent="0.25">
      <c r="I90" t="s">
        <v>12</v>
      </c>
      <c r="J90" s="2">
        <f t="shared" ref="J90:AB90" si="23">J89/$AC$89</f>
        <v>1.1160123963879349E-2</v>
      </c>
      <c r="K90" s="2">
        <f t="shared" si="23"/>
        <v>4.5413937591004393E-2</v>
      </c>
      <c r="L90" s="2">
        <f t="shared" si="23"/>
        <v>8.842765570128594E-2</v>
      </c>
      <c r="M90" s="2">
        <f t="shared" si="23"/>
        <v>0.12254214068221503</v>
      </c>
      <c r="N90" s="2">
        <f t="shared" si="23"/>
        <v>0.14456139564485421</v>
      </c>
      <c r="O90" s="2">
        <f t="shared" si="23"/>
        <v>0.14652288440905542</v>
      </c>
      <c r="P90" s="2">
        <f t="shared" si="23"/>
        <v>0.11786475839798523</v>
      </c>
      <c r="Q90" s="2">
        <f t="shared" si="23"/>
        <v>8.9314283422358115E-2</v>
      </c>
      <c r="R90" s="2">
        <f t="shared" si="23"/>
        <v>6.650901153138028E-2</v>
      </c>
      <c r="S90" s="2">
        <f t="shared" si="23"/>
        <v>4.6747383900011097E-2</v>
      </c>
      <c r="T90" s="2">
        <f t="shared" si="23"/>
        <v>3.2287745837561908E-2</v>
      </c>
      <c r="U90" s="2">
        <f t="shared" si="23"/>
        <v>2.5465585455263506E-2</v>
      </c>
      <c r="V90" s="2">
        <f t="shared" si="23"/>
        <v>2.0571077606950327E-2</v>
      </c>
      <c r="W90" s="2">
        <f t="shared" si="23"/>
        <v>1.6591502045422153E-2</v>
      </c>
      <c r="X90" s="2">
        <f t="shared" si="23"/>
        <v>1.2660175557222569E-2</v>
      </c>
      <c r="Y90" s="2">
        <f t="shared" si="23"/>
        <v>8.0148387274199661E-3</v>
      </c>
      <c r="Z90" s="2">
        <f t="shared" si="23"/>
        <v>3.9890762487857848E-3</v>
      </c>
      <c r="AA90" s="2">
        <f t="shared" si="23"/>
        <v>1.1208859662855879E-3</v>
      </c>
      <c r="AB90" s="2">
        <f t="shared" si="23"/>
        <v>2.3553731105907262E-4</v>
      </c>
      <c r="AC90" s="2">
        <f>SUM(J90:AB90)</f>
        <v>0.99999999999999989</v>
      </c>
    </row>
    <row r="91" spans="1:29" x14ac:dyDescent="0.25"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9" x14ac:dyDescent="0.25"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9" x14ac:dyDescent="0.25"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9" x14ac:dyDescent="0.25"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9" x14ac:dyDescent="0.25"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9" x14ac:dyDescent="0.25"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0:24" x14ac:dyDescent="0.25"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0:24" x14ac:dyDescent="0.25"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0:24" x14ac:dyDescent="0.25"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0:24" x14ac:dyDescent="0.25"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0:24" x14ac:dyDescent="0.25"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0:24" x14ac:dyDescent="0.25"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0:24" x14ac:dyDescent="0.25"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0:24" x14ac:dyDescent="0.25"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0:24" x14ac:dyDescent="0.25"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0:24" x14ac:dyDescent="0.25"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0:24" x14ac:dyDescent="0.25"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0:24" x14ac:dyDescent="0.25"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0:24" x14ac:dyDescent="0.25"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0:24" x14ac:dyDescent="0.25"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0:24" x14ac:dyDescent="0.25"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</sheetData>
  <pageMargins left="0.7" right="0.7" top="0.75" bottom="0.75" header="0.3" footer="0.3"/>
  <pageSetup orientation="portrait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</dc:creator>
  <cp:lastModifiedBy>Rich</cp:lastModifiedBy>
  <cp:lastPrinted>2021-07-25T16:22:14Z</cp:lastPrinted>
  <dcterms:created xsi:type="dcterms:W3CDTF">2021-07-21T20:05:56Z</dcterms:created>
  <dcterms:modified xsi:type="dcterms:W3CDTF">2021-07-25T16:30:39Z</dcterms:modified>
</cp:coreProperties>
</file>